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80" yWindow="45" windowWidth="13320" windowHeight="12270"/>
  </bookViews>
  <sheets>
    <sheet name="ÁRAZATLAN" sheetId="2" r:id="rId1"/>
  </sheets>
  <definedNames>
    <definedName name="_xlnm.Print_Titles" localSheetId="0">ÁRAZATLAN!$1:$5</definedName>
    <definedName name="_xlnm.Print_Area" localSheetId="0">ÁRAZATLAN!$A$1:$L$184</definedName>
  </definedNames>
  <calcPr calcId="145621"/>
</workbook>
</file>

<file path=xl/calcChain.xml><?xml version="1.0" encoding="utf-8"?>
<calcChain xmlns="http://schemas.openxmlformats.org/spreadsheetml/2006/main">
  <c r="K166" i="2" l="1"/>
  <c r="J166" i="2"/>
  <c r="I166" i="2"/>
  <c r="L166" i="2" s="1"/>
  <c r="E157" i="2" l="1"/>
  <c r="I161" i="2"/>
  <c r="L161" i="2" s="1"/>
  <c r="J161" i="2" l="1"/>
  <c r="K161" i="2"/>
  <c r="I157" i="2"/>
  <c r="K157" i="2"/>
  <c r="K174" i="2"/>
  <c r="J174" i="2"/>
  <c r="I174" i="2"/>
  <c r="L174" i="2" s="1"/>
  <c r="I136" i="2"/>
  <c r="E136" i="2"/>
  <c r="K136" i="2" s="1"/>
  <c r="E148" i="2"/>
  <c r="E13" i="2"/>
  <c r="E151" i="2"/>
  <c r="E133" i="2"/>
  <c r="E130" i="2"/>
  <c r="I142" i="2"/>
  <c r="E142" i="2"/>
  <c r="J142" i="2" s="1"/>
  <c r="E154" i="2"/>
  <c r="K154" i="2" s="1"/>
  <c r="I154" i="2"/>
  <c r="L154" i="2" s="1"/>
  <c r="E139" i="2"/>
  <c r="I127" i="2"/>
  <c r="E127" i="2"/>
  <c r="K127" i="2" s="1"/>
  <c r="E145" i="2"/>
  <c r="K178" i="2"/>
  <c r="J178" i="2"/>
  <c r="I178" i="2"/>
  <c r="L178" i="2" s="1"/>
  <c r="L176" i="2"/>
  <c r="K176" i="2"/>
  <c r="J176" i="2"/>
  <c r="I176" i="2"/>
  <c r="I118" i="2"/>
  <c r="E118" i="2"/>
  <c r="E124" i="2"/>
  <c r="I121" i="2"/>
  <c r="E121" i="2"/>
  <c r="K121" i="2" s="1"/>
  <c r="L157" i="2" l="1"/>
  <c r="J157" i="2"/>
  <c r="J154" i="2"/>
  <c r="L136" i="2"/>
  <c r="J136" i="2"/>
  <c r="L142" i="2"/>
  <c r="K142" i="2"/>
  <c r="L127" i="2"/>
  <c r="J127" i="2"/>
  <c r="L121" i="2"/>
  <c r="J121" i="2"/>
  <c r="E113" i="2" l="1"/>
  <c r="E110" i="2"/>
  <c r="E107" i="2"/>
  <c r="I88" i="2"/>
  <c r="E88" i="2"/>
  <c r="L88" i="2" l="1"/>
  <c r="J88" i="2"/>
  <c r="K88" i="2"/>
  <c r="E104" i="2" l="1"/>
  <c r="E98" i="2"/>
  <c r="E101" i="2"/>
  <c r="E94" i="2"/>
  <c r="E91" i="2"/>
  <c r="E81" i="2"/>
  <c r="E72" i="2"/>
  <c r="E75" i="2"/>
  <c r="E78" i="2"/>
  <c r="E67" i="2"/>
  <c r="E64" i="2"/>
  <c r="E61" i="2"/>
  <c r="E58" i="2"/>
  <c r="E53" i="2"/>
  <c r="E48" i="2"/>
  <c r="E43" i="2"/>
  <c r="E35" i="2"/>
  <c r="E38" i="2"/>
  <c r="E30" i="2"/>
  <c r="E22" i="2"/>
  <c r="K22" i="2" s="1"/>
  <c r="I22" i="2"/>
  <c r="E10" i="2"/>
  <c r="J22" i="2" l="1"/>
  <c r="L22" i="2"/>
  <c r="I130" i="2"/>
  <c r="K130" i="2"/>
  <c r="L130" i="2" l="1"/>
  <c r="J130" i="2"/>
  <c r="K113" i="2" l="1"/>
  <c r="J113" i="2"/>
  <c r="I113" i="2"/>
  <c r="L113" i="2" s="1"/>
  <c r="I110" i="2"/>
  <c r="L110" i="2" s="1"/>
  <c r="I107" i="2"/>
  <c r="J107" i="2"/>
  <c r="J110" i="2" l="1"/>
  <c r="K110" i="2"/>
  <c r="K107" i="2"/>
  <c r="L107" i="2" s="1"/>
  <c r="I78" i="2" l="1"/>
  <c r="L78" i="2" s="1"/>
  <c r="J78" i="2"/>
  <c r="K78" i="2" l="1"/>
  <c r="K118" i="2" l="1"/>
  <c r="J118" i="2"/>
  <c r="L118" i="2"/>
  <c r="K151" i="2" l="1"/>
  <c r="I151" i="2"/>
  <c r="J151" i="2"/>
  <c r="K148" i="2"/>
  <c r="I148" i="2"/>
  <c r="J148" i="2"/>
  <c r="I124" i="2"/>
  <c r="L124" i="2" s="1"/>
  <c r="K43" i="2"/>
  <c r="I43" i="2"/>
  <c r="L43" i="2" s="1"/>
  <c r="L151" i="2" l="1"/>
  <c r="L148" i="2"/>
  <c r="J124" i="2"/>
  <c r="K124" i="2"/>
  <c r="J43" i="2"/>
  <c r="I13" i="2" l="1"/>
  <c r="K13" i="2"/>
  <c r="I10" i="2"/>
  <c r="K10" i="2"/>
  <c r="L13" i="2" l="1"/>
  <c r="J13" i="2"/>
  <c r="L10" i="2"/>
  <c r="J10" i="2"/>
  <c r="K139" i="2" l="1"/>
  <c r="I139" i="2"/>
  <c r="I133" i="2"/>
  <c r="K133" i="2"/>
  <c r="I67" i="2"/>
  <c r="I64" i="2"/>
  <c r="J64" i="2"/>
  <c r="L139" i="2" l="1"/>
  <c r="J139" i="2"/>
  <c r="L67" i="2"/>
  <c r="L133" i="2"/>
  <c r="J133" i="2"/>
  <c r="J67" i="2"/>
  <c r="K64" i="2"/>
  <c r="K67" i="2"/>
  <c r="L64" i="2"/>
  <c r="K98" i="2" l="1"/>
  <c r="J94" i="2"/>
  <c r="K101" i="2"/>
  <c r="I101" i="2"/>
  <c r="I98" i="2"/>
  <c r="I94" i="2"/>
  <c r="L101" i="2" l="1"/>
  <c r="J101" i="2"/>
  <c r="L98" i="2"/>
  <c r="J98" i="2"/>
  <c r="K94" i="2"/>
  <c r="L94" i="2"/>
  <c r="K30" i="2" l="1"/>
  <c r="J30" i="2"/>
  <c r="I30" i="2"/>
  <c r="L30" i="2" s="1"/>
  <c r="I145" i="2" l="1"/>
  <c r="J145" i="2"/>
  <c r="L145" i="2" l="1"/>
  <c r="K145" i="2"/>
  <c r="I38" i="2" l="1"/>
  <c r="K38" i="2"/>
  <c r="L38" i="2" l="1"/>
  <c r="J38" i="2"/>
  <c r="I104" i="2" l="1"/>
  <c r="K104" i="2"/>
  <c r="I91" i="2"/>
  <c r="J91" i="2"/>
  <c r="L104" i="2" l="1"/>
  <c r="J104" i="2"/>
  <c r="K91" i="2"/>
  <c r="L91" i="2"/>
  <c r="J58" i="2" l="1"/>
  <c r="J61" i="2"/>
  <c r="I58" i="2"/>
  <c r="I61" i="2"/>
  <c r="I53" i="2"/>
  <c r="J53" i="2"/>
  <c r="K53" i="2" l="1"/>
  <c r="L53" i="2"/>
  <c r="K58" i="2"/>
  <c r="L58" i="2"/>
  <c r="K61" i="2"/>
  <c r="L61" i="2"/>
  <c r="I48" i="2" l="1"/>
  <c r="K48" i="2"/>
  <c r="L48" i="2" l="1"/>
  <c r="J48" i="2"/>
  <c r="I81" i="2"/>
  <c r="K81" i="2"/>
  <c r="L81" i="2" l="1"/>
  <c r="J81" i="2"/>
  <c r="I172" i="2" l="1"/>
  <c r="I35" i="2" l="1"/>
  <c r="L172" i="2" l="1"/>
  <c r="J172" i="2"/>
  <c r="K172" i="2"/>
  <c r="I72" i="2" l="1"/>
  <c r="I75" i="2"/>
  <c r="K75" i="2"/>
  <c r="J72" i="2"/>
  <c r="K35" i="2"/>
  <c r="L72" i="2" l="1"/>
  <c r="L75" i="2"/>
  <c r="K72" i="2"/>
  <c r="L35" i="2"/>
  <c r="J75" i="2"/>
  <c r="J35" i="2"/>
  <c r="L180" i="2" l="1"/>
  <c r="L181" i="2" s="1"/>
  <c r="L182" i="2" s="1"/>
</calcChain>
</file>

<file path=xl/sharedStrings.xml><?xml version="1.0" encoding="utf-8"?>
<sst xmlns="http://schemas.openxmlformats.org/spreadsheetml/2006/main" count="285" uniqueCount="217">
  <si>
    <t>TÉTEL SZÁMA</t>
  </si>
  <si>
    <t>TÉTEL MEGNEVEZÉSE</t>
  </si>
  <si>
    <t>RÉSZ MENNYISÉG</t>
  </si>
  <si>
    <t>ÖSSZ MENNYISÉG</t>
  </si>
  <si>
    <t>32</t>
  </si>
  <si>
    <t>FÖLDMUNKÁK</t>
  </si>
  <si>
    <t>32-4</t>
  </si>
  <si>
    <t>Alakító és befejező földmunkák</t>
  </si>
  <si>
    <t>32-41-20</t>
  </si>
  <si>
    <t>33</t>
  </si>
  <si>
    <t>ÚTBURKOLATOK</t>
  </si>
  <si>
    <t>"K"</t>
  </si>
  <si>
    <t>34</t>
  </si>
  <si>
    <t>SZEGÉLYÉPÍTÉSEK</t>
  </si>
  <si>
    <t>m</t>
  </si>
  <si>
    <t>db</t>
  </si>
  <si>
    <t>MENNY  EGYSÉG</t>
  </si>
  <si>
    <t>34-01-10</t>
  </si>
  <si>
    <t>34-01-30</t>
  </si>
  <si>
    <t>+ 27 % ÁFA (Ft):</t>
  </si>
  <si>
    <t>ÖSSZESEN BRUTTÓ (Ft):</t>
  </si>
  <si>
    <t>EGYÉB ÉPÍTÉSI TÉTELEK</t>
  </si>
  <si>
    <t>ANYAG KÖLTSÉG (HUF)</t>
  </si>
  <si>
    <t>DÍJ KÖLTSÉG (HUF)</t>
  </si>
  <si>
    <t>A+D         (HUF)</t>
  </si>
  <si>
    <t>ANYAG ÖSSZESEN (HUF)</t>
  </si>
  <si>
    <t>DÍJ ÖSSZESEN (HUF)</t>
  </si>
  <si>
    <t>ÚTÉPÍTÉS</t>
  </si>
  <si>
    <t>ÚTÉPÍTÉS ÖSSZESEN NETTÓ (Ft):</t>
  </si>
  <si>
    <t>A+D ÖSSZESEN    (HUF)</t>
  </si>
  <si>
    <t>34-01-60</t>
  </si>
  <si>
    <t>33-52-10</t>
  </si>
  <si>
    <t>33-52-11</t>
  </si>
  <si>
    <t>33-31-12</t>
  </si>
  <si>
    <r>
      <t>m</t>
    </r>
    <r>
      <rPr>
        <b/>
        <vertAlign val="superscript"/>
        <sz val="12"/>
        <rFont val="Arial Narrow"/>
        <family val="2"/>
        <charset val="238"/>
      </rPr>
      <t>3</t>
    </r>
  </si>
  <si>
    <r>
      <t>m</t>
    </r>
    <r>
      <rPr>
        <b/>
        <vertAlign val="superscript"/>
        <sz val="12"/>
        <rFont val="Arial Narrow"/>
        <family val="2"/>
        <charset val="238"/>
      </rPr>
      <t>2</t>
    </r>
  </si>
  <si>
    <t>FORGALOMTECNIKA</t>
  </si>
  <si>
    <t>71</t>
  </si>
  <si>
    <t>71-10-00</t>
  </si>
  <si>
    <t>Közúti jelzőtáblák elhelyezése</t>
  </si>
  <si>
    <t>71-10-410</t>
  </si>
  <si>
    <t>71-11-110</t>
  </si>
  <si>
    <t>32-22-100</t>
  </si>
  <si>
    <r>
      <rPr>
        <b/>
        <sz val="12"/>
        <rFont val="Arial Narrow"/>
        <family val="2"/>
        <charset val="238"/>
      </rPr>
      <t>Humuszos termőföld terítés</t>
    </r>
    <r>
      <rPr>
        <sz val="12"/>
        <rFont val="Arial Narrow"/>
        <family val="2"/>
        <charset val="238"/>
      </rPr>
      <t xml:space="preserve"> vízszintes felületen,füvesítéssel (10 cm vtg.-ban)</t>
    </r>
  </si>
  <si>
    <r>
      <rPr>
        <b/>
        <sz val="12"/>
        <rFont val="Arial Narrow"/>
        <family val="2"/>
        <charset val="238"/>
      </rPr>
      <t>Kiemelt szegély</t>
    </r>
    <r>
      <rPr>
        <sz val="12"/>
        <rFont val="Arial Narrow"/>
        <family val="2"/>
        <charset val="238"/>
      </rPr>
      <t xml:space="preserve"> (kopóréteggel) építése, 10 cm HK ágyazatba, C20/25-XC1-32-F1 betongerenda megtámasztással, cementhabarcs fugázással </t>
    </r>
  </si>
  <si>
    <r>
      <rPr>
        <b/>
        <sz val="12"/>
        <rFont val="Arial Narrow"/>
        <family val="2"/>
      </rPr>
      <t xml:space="preserve">Futósor </t>
    </r>
    <r>
      <rPr>
        <sz val="12"/>
        <rFont val="Arial Narrow"/>
        <family val="2"/>
      </rPr>
      <t>kopóréteggel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(</t>
    </r>
    <r>
      <rPr>
        <b/>
        <i/>
        <sz val="12"/>
        <rFont val="Arial Narrow"/>
        <family val="2"/>
      </rPr>
      <t>süllyesztett  szegély</t>
    </r>
    <r>
      <rPr>
        <i/>
        <sz val="12"/>
        <rFont val="Arial Narrow"/>
        <family val="2"/>
      </rPr>
      <t xml:space="preserve"> építése</t>
    </r>
    <r>
      <rPr>
        <sz val="12"/>
        <rFont val="Arial Narrow"/>
        <family val="2"/>
      </rPr>
      <t xml:space="preserve">), 10 cm HK ágyazatba, C20/25-XC1-32-F1 betongerenda megtámasztással, cementhabarcs fugázással </t>
    </r>
  </si>
  <si>
    <t xml:space="preserve">m </t>
  </si>
  <si>
    <t>Közúti jelzőtáblák tartóoszlopainak elhelyezése: 3,50 m h. oszlop</t>
  </si>
  <si>
    <t>SOR-SZÁM</t>
  </si>
  <si>
    <t>32-1</t>
  </si>
  <si>
    <t>Terület előkészítő földmunka</t>
  </si>
  <si>
    <t>32-11-10</t>
  </si>
  <si>
    <t>Humuszos termőföld leszedése 4.0 km-ig mozgatva</t>
  </si>
  <si>
    <t xml:space="preserve">Háromszög alakú jelzőtáblák tsz. nélkül, 450 mm HI </t>
  </si>
  <si>
    <t>71-10-640</t>
  </si>
  <si>
    <t xml:space="preserve">Kőr alakú jelzőtáblák tsz. nélkül, 450 mm HI </t>
  </si>
  <si>
    <t>71-10-210</t>
  </si>
  <si>
    <t>71-10-810</t>
  </si>
  <si>
    <t xml:space="preserve">Kiegészítő jelzőtáblák tsz. nélkül,  HI </t>
  </si>
  <si>
    <t>Mozgáskorlátozott piktogram útburkolati jel felfestése tartós kivitelben</t>
  </si>
  <si>
    <t>33-33-11</t>
  </si>
  <si>
    <t>33-32-13</t>
  </si>
  <si>
    <r>
      <rPr>
        <b/>
        <sz val="12"/>
        <rFont val="Arial Narrow"/>
        <family val="2"/>
        <charset val="238"/>
      </rPr>
      <t>DN300 KG-PVC csatorna építése</t>
    </r>
    <r>
      <rPr>
        <sz val="12"/>
        <rFont val="Arial Narrow"/>
        <family val="2"/>
        <charset val="238"/>
      </rPr>
      <t>, teljes földmunkával, kiegészítő feladatokkal</t>
    </r>
  </si>
  <si>
    <r>
      <t xml:space="preserve">Földkitermelés </t>
    </r>
    <r>
      <rPr>
        <sz val="12"/>
        <rFont val="Arial Narrow"/>
        <family val="2"/>
        <charset val="238"/>
      </rPr>
      <t xml:space="preserve"> a kitermelt föld elszállítása 4 km</t>
    </r>
  </si>
  <si>
    <r>
      <rPr>
        <b/>
        <sz val="12"/>
        <rFont val="Arial Narrow"/>
        <family val="2"/>
        <charset val="238"/>
      </rPr>
      <t>Betonkő útburkolat (térkő)</t>
    </r>
    <r>
      <rPr>
        <sz val="12"/>
        <rFont val="Arial Narrow"/>
        <family val="2"/>
        <charset val="238"/>
      </rPr>
      <t xml:space="preserve"> készítése </t>
    </r>
    <r>
      <rPr>
        <b/>
        <sz val="12"/>
        <rFont val="Arial Narrow"/>
        <family val="2"/>
        <charset val="238"/>
      </rPr>
      <t>8 cm</t>
    </r>
    <r>
      <rPr>
        <sz val="12"/>
        <rFont val="Arial Narrow"/>
        <family val="2"/>
        <charset val="238"/>
      </rPr>
      <t xml:space="preserve"> vtg. kőből  </t>
    </r>
    <r>
      <rPr>
        <b/>
        <u/>
        <sz val="12"/>
        <rFont val="Arial Narrow"/>
        <family val="2"/>
        <charset val="238"/>
      </rPr>
      <t/>
    </r>
  </si>
  <si>
    <r>
      <rPr>
        <b/>
        <sz val="12"/>
        <rFont val="Arial Narrow"/>
        <family val="2"/>
        <charset val="238"/>
      </rPr>
      <t xml:space="preserve">Betonkő járdaburkolat (térkő) </t>
    </r>
    <r>
      <rPr>
        <sz val="12"/>
        <rFont val="Arial Narrow"/>
        <family val="2"/>
        <charset val="238"/>
      </rPr>
      <t xml:space="preserve">készítése </t>
    </r>
    <r>
      <rPr>
        <b/>
        <sz val="12"/>
        <rFont val="Arial Narrow"/>
        <family val="2"/>
        <charset val="238"/>
      </rPr>
      <t>6 cm</t>
    </r>
    <r>
      <rPr>
        <sz val="12"/>
        <rFont val="Arial Narrow"/>
        <family val="2"/>
        <charset val="238"/>
      </rPr>
      <t xml:space="preserve"> vtg. kőből</t>
    </r>
  </si>
  <si>
    <t>TERÜLETELŐKÉSZÍTŐ MUNKÁK</t>
  </si>
  <si>
    <t>31-1</t>
  </si>
  <si>
    <t>Bontási munkák</t>
  </si>
  <si>
    <t>31-11-10</t>
  </si>
  <si>
    <t>31-11-120</t>
  </si>
  <si>
    <r>
      <t xml:space="preserve">Teljes pályaszerkezet bontása </t>
    </r>
    <r>
      <rPr>
        <sz val="12"/>
        <rFont val="Arial Narrow"/>
        <family val="2"/>
        <charset val="238"/>
      </rPr>
      <t>(szegélyek, beton, aszfalt,térkő, alaprétegek)</t>
    </r>
    <r>
      <rPr>
        <b/>
        <sz val="12"/>
        <rFont val="Arial Narrow"/>
        <family val="2"/>
        <charset val="238"/>
      </rPr>
      <t xml:space="preserve"> , </t>
    </r>
    <r>
      <rPr>
        <sz val="12"/>
        <rFont val="Arial Narrow"/>
        <family val="2"/>
        <charset val="238"/>
      </rPr>
      <t>lerakóra szállítással, larakói dijjal</t>
    </r>
  </si>
  <si>
    <r>
      <t>Aszfaltburkolat bontása, marása, élvágással,</t>
    </r>
    <r>
      <rPr>
        <sz val="12"/>
        <rFont val="Arial Narrow"/>
        <family val="2"/>
        <charset val="238"/>
      </rPr>
      <t xml:space="preserve"> lerakóra szállítással, larakói dijjal</t>
    </r>
  </si>
  <si>
    <r>
      <rPr>
        <b/>
        <sz val="12"/>
        <rFont val="Arial Narrow"/>
        <family val="2"/>
        <charset val="238"/>
      </rPr>
      <t>Z 2/4</t>
    </r>
    <r>
      <rPr>
        <sz val="12"/>
        <rFont val="Arial Narrow"/>
        <family val="2"/>
        <charset val="238"/>
      </rPr>
      <t xml:space="preserve"> zúzalék ágyazat készítése betonkő burkolatú pályaszerkezetekhez</t>
    </r>
  </si>
  <si>
    <t>33-31-10</t>
  </si>
  <si>
    <t>"Mozgáskorlátozott parkoló" : 2 db</t>
  </si>
  <si>
    <r>
      <t xml:space="preserve">Előregyártott 40x40x6 cm mederlap burkolat készítése </t>
    </r>
    <r>
      <rPr>
        <sz val="12"/>
        <rFont val="Arial Narrow"/>
        <family val="2"/>
        <charset val="238"/>
      </rPr>
      <t xml:space="preserve">10 cm HK ágyazatba, C20/25-XC1-32-F1 betongerenda megtámasztással, cementhabarcs fugázással </t>
    </r>
  </si>
  <si>
    <r>
      <t xml:space="preserve">Talajjavító réteg </t>
    </r>
    <r>
      <rPr>
        <b/>
        <sz val="12"/>
        <rFont val="Arial Narrow"/>
        <family val="2"/>
        <charset val="238"/>
      </rPr>
      <t>M56 mechanikai stabilizáció</t>
    </r>
  </si>
  <si>
    <r>
      <rPr>
        <b/>
        <sz val="12"/>
        <rFont val="Arial Narrow"/>
        <family val="2"/>
      </rPr>
      <t>Betonkő szegély</t>
    </r>
    <r>
      <rPr>
        <sz val="12"/>
        <rFont val="Arial Narrow"/>
        <family val="2"/>
      </rPr>
      <t xml:space="preserve"> (60x20x10 cm) építése járda mellett , HK ágyazatba, C20/25-XC1-32-F1 betongerenda megtámasztással</t>
    </r>
  </si>
  <si>
    <t>1.</t>
  </si>
  <si>
    <t>2.</t>
  </si>
  <si>
    <t>3.</t>
  </si>
  <si>
    <t>4.</t>
  </si>
  <si>
    <t>Kiviteli terve</t>
  </si>
  <si>
    <t>Adony Város belterületén Piac tér út –és térburkolat felújítás</t>
  </si>
  <si>
    <r>
      <t xml:space="preserve">Folyamatos szemszerkezetű zúzottkő alap </t>
    </r>
    <r>
      <rPr>
        <b/>
        <sz val="12"/>
        <rFont val="Arial Narrow"/>
        <family val="2"/>
        <charset val="238"/>
      </rPr>
      <t>FZKA 0/32</t>
    </r>
  </si>
  <si>
    <r>
      <rPr>
        <b/>
        <sz val="12"/>
        <rFont val="Arial Narrow"/>
        <family val="2"/>
        <charset val="238"/>
      </rPr>
      <t>Hengerelt aszfalt kopóréteg AC 11</t>
    </r>
    <r>
      <rPr>
        <sz val="12"/>
        <rFont val="Arial Narrow"/>
        <family val="2"/>
        <charset val="238"/>
      </rPr>
      <t xml:space="preserve"> kopó tip. keverékből (4 cm vtg.-ban gépi bedolgozással)</t>
    </r>
  </si>
  <si>
    <t>34-01-50</t>
  </si>
  <si>
    <t>72-10-21</t>
  </si>
  <si>
    <t>Közúti útburkolati jelek: kézi jelek, tartós burkolatjel festéssel (fehér)</t>
  </si>
  <si>
    <t>m2</t>
  </si>
  <si>
    <t>Egyedi thermoplasztik tartós kézi útburkolati jelek felfestése (fehér)</t>
  </si>
  <si>
    <t>"STOP" felirat: 1 db</t>
  </si>
  <si>
    <t>Meglévő közmű aknák szintre emelése gyári elemekkel, bontással</t>
  </si>
  <si>
    <r>
      <rPr>
        <b/>
        <sz val="12"/>
        <rFont val="Arial Narrow"/>
        <family val="2"/>
        <charset val="238"/>
      </rPr>
      <t>"K" szegély építése</t>
    </r>
    <r>
      <rPr>
        <sz val="12"/>
        <rFont val="Arial Narrow"/>
        <family val="2"/>
      </rPr>
      <t>, 10 cm HK ágyazatba, C20/25-XC1-32-F1 betongerenda megtámasztással, cementhabarcs fugázással</t>
    </r>
  </si>
  <si>
    <t>beton járdák:15+12=27 m3</t>
  </si>
  <si>
    <t>egyéb betonlap burkolatok:5 m3</t>
  </si>
  <si>
    <t>térkő burkolatok: 28 m3</t>
  </si>
  <si>
    <t>szegélyek:13 m3</t>
  </si>
  <si>
    <t>Egyéb bontási munkák</t>
  </si>
  <si>
    <t>árúsító asztalok:11 db</t>
  </si>
  <si>
    <t>egyéb tárolók, szerkezetek:4 db</t>
  </si>
  <si>
    <t>járda burkolatok alatt:65 m3</t>
  </si>
  <si>
    <t>aszfaltburkolatok alatt:185 m3</t>
  </si>
  <si>
    <t>vörös v. bordó pálya és térburkolatok:181 m2</t>
  </si>
  <si>
    <t>Tervezési területen:422 m2</t>
  </si>
  <si>
    <r>
      <rPr>
        <b/>
        <sz val="12"/>
        <rFont val="Arial Narrow"/>
        <family val="2"/>
        <charset val="238"/>
      </rPr>
      <t>Hengerelt aszfalt kötőréteg AC 22 kötő</t>
    </r>
    <r>
      <rPr>
        <sz val="12"/>
        <rFont val="Arial Narrow"/>
        <family val="2"/>
        <charset val="238"/>
      </rPr>
      <t xml:space="preserve"> tip keverékből készítve (6 cm vtg. szélesítésnél)</t>
    </r>
  </si>
  <si>
    <t>Tervezési területen: 38 m3</t>
  </si>
  <si>
    <t>Tervezési területen:  56 m3</t>
  </si>
  <si>
    <t>Tervezési területen: 67 m</t>
  </si>
  <si>
    <t>Tervezési területen: 363 m</t>
  </si>
  <si>
    <t>"Elsőbbségadás kötelező": 2 db</t>
  </si>
  <si>
    <t>"Egyirányú forgalmú út" 450x450: 1 db</t>
  </si>
  <si>
    <t>"Várakozóhely" 450x450: 1 db</t>
  </si>
  <si>
    <t xml:space="preserve">Nészög alakú jelzőtáblák tsz. nélkül, 450*450 mm HI </t>
  </si>
  <si>
    <t>"Behajtani tilos": 1 db</t>
  </si>
  <si>
    <t>71-10-340</t>
  </si>
  <si>
    <t xml:space="preserve">STOP jelzőtáblák tsz nélkül 650,  mm HI </t>
  </si>
  <si>
    <t>"ÁLLJ! Elsőbbségadás kötelező" 650: 1 db</t>
  </si>
  <si>
    <t>Megállás helye+záróvonal: 2,5 m2</t>
  </si>
  <si>
    <t>Tervezési területen:5 db</t>
  </si>
  <si>
    <t>Tervezési területen: 2 db</t>
  </si>
  <si>
    <t>Építés alatti forgalomkorlátozási terv, kiépítés, üzemeltetés</t>
  </si>
  <si>
    <t>Geodézia, Minősítések, Minősítési és Megvalósulási terv</t>
  </si>
  <si>
    <t>Meglévő átereszek, csőhálózatok gépi-kézi tisztítása</t>
  </si>
  <si>
    <t>Tervezési területen:2 db</t>
  </si>
  <si>
    <t>Kábel TV fa közműoszlop áthelyezése</t>
  </si>
  <si>
    <t>Tervezési területen: 1 db</t>
  </si>
  <si>
    <t>egyéb betonburkolatok:10 m3</t>
  </si>
  <si>
    <t>Közmű és egyéb szakfelügyeletek</t>
  </si>
  <si>
    <t>Tervezési területen:69,5 m</t>
  </si>
  <si>
    <t>Tervezési területen: 69 m</t>
  </si>
  <si>
    <t>Tervezési területen: 28   m</t>
  </si>
  <si>
    <t>Tervezési területen: 12+13,6=25,6   m</t>
  </si>
  <si>
    <t>Tervezési területen: 8 db</t>
  </si>
  <si>
    <t>Tervezési területen:  6+9=15 m</t>
  </si>
  <si>
    <t>Tervezési területen:  5 db</t>
  </si>
  <si>
    <t>6207-6208.j. utaknál:4 m3</t>
  </si>
  <si>
    <t>burkolt árok:12 m3</t>
  </si>
  <si>
    <t>Tervezési területen: 47,5 m3</t>
  </si>
  <si>
    <t>szürke pálya és térburkolat:1410 m2</t>
  </si>
  <si>
    <t>térkő pálya burkolatok alatt:322 m3</t>
  </si>
  <si>
    <t>zúzottkő burkolat:752 m3</t>
  </si>
  <si>
    <t>antracit parkolók elválasztására:20 m2</t>
  </si>
  <si>
    <t>Tervezési területen:1611+422=2033 m2x0,03=61 m3</t>
  </si>
  <si>
    <r>
      <rPr>
        <b/>
        <sz val="12"/>
        <rFont val="Arial Narrow"/>
        <family val="2"/>
        <charset val="238"/>
      </rPr>
      <t>DN500 KG-PVC csatorna építése</t>
    </r>
    <r>
      <rPr>
        <sz val="12"/>
        <rFont val="Arial Narrow"/>
        <family val="2"/>
        <charset val="238"/>
      </rPr>
      <t>, teljes földmunkával, kiegészítő feladatokkal</t>
    </r>
  </si>
  <si>
    <t>Tervezési területen: 90 m</t>
  </si>
  <si>
    <t>Tervezett zöldfelületek : 420 m2</t>
  </si>
  <si>
    <r>
      <t xml:space="preserve">Tisztitó akna építése (csapadék víz elvezetés) előregyártott elemekből (Leier) </t>
    </r>
    <r>
      <rPr>
        <sz val="12"/>
        <rFont val="Arial Narrow"/>
        <family val="2"/>
        <charset val="238"/>
      </rPr>
      <t>100/75 fenékelem, 100/50 magasító gyűrű, 100/60/60 szűkítő elem, 5-10 cm szintbeállító gyűrük, füldmunkával, 10 cm HK ágyazatra, 10 cm szerelőbetonra építve , D 400 öntöttvas gömbgrafitos fedlap elhelyezésével</t>
    </r>
  </si>
  <si>
    <r>
      <t xml:space="preserve"> </t>
    </r>
    <r>
      <rPr>
        <b/>
        <sz val="12"/>
        <rFont val="Arial Narrow"/>
        <family val="2"/>
        <charset val="238"/>
      </rPr>
      <t>HYDRO BG BGZ-S SV 400</t>
    </r>
    <r>
      <rPr>
        <sz val="12"/>
        <rFont val="Arial Narrow"/>
        <family val="2"/>
        <charset val="238"/>
      </rPr>
      <t xml:space="preserve"> öntöttvas gömbgrafitos rácsos folyóka beépítése D 400 kN kétoldalon végelzáró elemekkel (10 cm HK ágyazatra, 20 cm C20/25-XC1-32-F1 betonba rakva), bekötés d300 KG PVC csőanyaggal </t>
    </r>
  </si>
  <si>
    <t>Meglévő ívóvíz aknák födém szintreemelése új D 400 kN gömbgrafitos öntöttvas fedlap (négyszögletes) beépítésével, tisztítás, vízzárózás</t>
  </si>
  <si>
    <r>
      <rPr>
        <b/>
        <sz val="12"/>
        <rFont val="Arial Narrow"/>
        <family val="2"/>
        <charset val="238"/>
      </rPr>
      <t>DN200 KG-PVC bekötő vez. ép.</t>
    </r>
    <r>
      <rPr>
        <sz val="12"/>
        <rFont val="Arial Narrow"/>
        <family val="2"/>
        <charset val="238"/>
      </rPr>
      <t>,</t>
    </r>
    <r>
      <rPr>
        <sz val="12"/>
        <rFont val="Arial"/>
        <family val="2"/>
        <charset val="238"/>
      </rPr>
      <t xml:space="preserve"> teljes földmunkával, kiegészítő feladatokkal</t>
    </r>
  </si>
  <si>
    <r>
      <rPr>
        <b/>
        <sz val="12"/>
        <rFont val="Arial Narrow"/>
        <family val="2"/>
        <charset val="238"/>
      </rPr>
      <t>Előregyártott víznyelőakna kialkítása min. 50 cm méretben alsó és felső elemmel</t>
    </r>
    <r>
      <rPr>
        <sz val="12"/>
        <rFont val="Arial Narrow"/>
        <family val="2"/>
        <charset val="238"/>
      </rPr>
      <t xml:space="preserve"> (D 400 kN teherbírású gömbgrafitos öntvény víznyelő rács beépítéséval)</t>
    </r>
  </si>
  <si>
    <r>
      <t>Előregyártott "A" teherbírású beton folyóka építése,</t>
    </r>
    <r>
      <rPr>
        <sz val="12"/>
        <rFont val="Arial Narrow"/>
        <family val="2"/>
        <charset val="238"/>
      </rPr>
      <t xml:space="preserve"> 10 cm HK ágyazatba,  20 cm C20/25-XC1-32-F1 betonba rakva</t>
    </r>
  </si>
  <si>
    <t>Tervezési területen: 27  m2</t>
  </si>
  <si>
    <t>Tervezési területen: 112 m</t>
  </si>
  <si>
    <t>Tervezési területen:246 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</si>
  <si>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</si>
  <si>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</si>
  <si>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</si>
  <si>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</si>
  <si>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</si>
  <si>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</si>
  <si>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</si>
  <si>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</si>
  <si>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</si>
  <si>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</si>
  <si>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</si>
  <si>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</si>
  <si>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</si>
  <si>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</si>
  <si>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</si>
  <si>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</si>
  <si>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</si>
  <si>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</si>
  <si>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</si>
  <si>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</si>
  <si>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</si>
  <si>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</si>
  <si>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</si>
  <si>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</si>
  <si>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</si>
  <si>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</si>
  <si>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</si>
  <si>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</si>
  <si>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</si>
  <si>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</si>
  <si>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</si>
  <si>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</si>
  <si>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</si>
  <si>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</si>
  <si>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</si>
  <si>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r>
      <t xml:space="preserve">Ideiglenes létesítmények költségei </t>
    </r>
    <r>
      <rPr>
        <sz val="12"/>
        <rFont val="Arial Narrow"/>
        <family val="2"/>
        <charset val="238"/>
      </rPr>
      <t>(vízelvezetés, energia, WC, egyéb)</t>
    </r>
  </si>
  <si>
    <t>42.</t>
  </si>
  <si>
    <t>43.</t>
  </si>
  <si>
    <t>44.</t>
  </si>
  <si>
    <t>46.</t>
  </si>
  <si>
    <t>ktg</t>
  </si>
  <si>
    <t>Tervezési területen: 260 m3</t>
  </si>
  <si>
    <t xml:space="preserve">Tervezési területen: 320  m3 </t>
  </si>
  <si>
    <r>
      <rPr>
        <b/>
        <sz val="12"/>
        <rFont val="Arial Narrow"/>
        <family val="2"/>
        <charset val="238"/>
      </rPr>
      <t xml:space="preserve">Szórt útalap építése, </t>
    </r>
    <r>
      <rPr>
        <sz val="12"/>
        <rFont val="Arial Narrow"/>
        <family val="2"/>
        <charset val="238"/>
      </rPr>
      <t xml:space="preserve"> 20 cm vtg.-ban Z 0/56 kőanyagból, 5 cm Z 4/8 zúzalékból</t>
    </r>
  </si>
  <si>
    <r>
      <t>Beton burkolat készítése</t>
    </r>
    <r>
      <rPr>
        <sz val="12"/>
        <rFont val="Arial Narrow"/>
        <family val="2"/>
        <charset val="238"/>
      </rPr>
      <t>, többlet betonozási munkák C20/25-XC1-32-F1 min. betonból</t>
    </r>
  </si>
  <si>
    <t>Tervezési területen: 14  m3</t>
  </si>
  <si>
    <t xml:space="preserve">KÖLTSÉGVETÉSI KIÍRÁS </t>
  </si>
  <si>
    <r>
      <t xml:space="preserve">Árúsító asztalok  </t>
    </r>
    <r>
      <rPr>
        <sz val="12"/>
        <rFont val="Arial Narrow"/>
        <family val="2"/>
        <charset val="238"/>
      </rPr>
      <t>horganyzott acélváz (hegesztett kapcsolatokkal)és lábak, festett keményfa felülettel, oldható lerögzítési lehetőséggel (lábanként négy ponton)</t>
    </r>
  </si>
  <si>
    <t>Árúsító asztalok alapozása:0,6x0,4x0,4=0,096X132=12,7 m3</t>
  </si>
  <si>
    <t>48.</t>
  </si>
  <si>
    <t>3 személyes: 4 db</t>
  </si>
  <si>
    <r>
      <t xml:space="preserve">Kültéri ülőpadok telepítése </t>
    </r>
    <r>
      <rPr>
        <sz val="12"/>
        <rFont val="Arial Narrow"/>
        <family val="2"/>
        <charset val="238"/>
      </rPr>
      <t>(kiegészítő munkákkal, 1-2-3 személyes kivitelben)</t>
    </r>
  </si>
  <si>
    <t>1 személyes: 3 db</t>
  </si>
  <si>
    <t>3,0x1,0x0,9 m-es méretben:8 db</t>
  </si>
  <si>
    <t>2,0x1,0x0,9 m-es méretben:6 db</t>
  </si>
  <si>
    <t>1,0x1,0x0,9 m-es méretben:8 db</t>
  </si>
  <si>
    <t>2 személyes: 6 db</t>
  </si>
  <si>
    <t xml:space="preserve">45. </t>
  </si>
  <si>
    <t>kerékpártámaszok (horganyzott)</t>
  </si>
  <si>
    <t>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</si>
</sst>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_ ;[Red]\-#,##0\ "/>
    <numFmt numFmtId="165" formatCode="0.00;[Red]0.00"/>
    <numFmt numFmtId="166" formatCode="_-* #,##0\ _F_t_-;\-* #,##0\ _F_t_-;_-* &quot;-&quot;??\ _F_t_-;_-@_-"/>
    <numFmt numFmtId="167" formatCode="#,##0\ _F_t"/>
    <numFmt numFmtId="168" formatCode="#,##0.0_ ;[Red]\-#,##0.0\ "/>
  </numFmts>
  <fonts count="7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Narrow"/>
      <family val="2"/>
    </font>
    <font>
      <b/>
      <sz val="12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sz val="12"/>
      <color indexed="56"/>
      <name val="Arial Narrow"/>
      <family val="2"/>
      <charset val="238"/>
    </font>
    <font>
      <b/>
      <sz val="12"/>
      <color indexed="30"/>
      <name val="Arial Narrow"/>
      <family val="2"/>
    </font>
    <font>
      <b/>
      <sz val="12"/>
      <color indexed="36"/>
      <name val="Arial Narrow"/>
      <family val="2"/>
    </font>
    <font>
      <sz val="10"/>
      <color indexed="30"/>
      <name val="Arial"/>
      <family val="2"/>
      <charset val="238"/>
    </font>
    <font>
      <sz val="10"/>
      <color indexed="36"/>
      <name val="Arial"/>
      <family val="2"/>
      <charset val="238"/>
    </font>
    <font>
      <b/>
      <sz val="11"/>
      <color indexed="30"/>
      <name val="Arial Narrow"/>
      <family val="2"/>
      <charset val="238"/>
    </font>
    <font>
      <b/>
      <sz val="11"/>
      <color indexed="36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</font>
    <font>
      <b/>
      <sz val="12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3"/>
      <name val="Arial Narrow"/>
      <family val="2"/>
      <charset val="238"/>
    </font>
    <font>
      <b/>
      <sz val="11"/>
      <color theme="3"/>
      <name val="Arial Narrow"/>
      <family val="2"/>
    </font>
    <font>
      <b/>
      <sz val="12"/>
      <color theme="3"/>
      <name val="Arial Narrow"/>
      <family val="2"/>
      <charset val="238"/>
    </font>
    <font>
      <b/>
      <sz val="12"/>
      <color rgb="FFFF0000"/>
      <name val="Arial Narrow"/>
      <family val="2"/>
    </font>
    <font>
      <b/>
      <sz val="11"/>
      <color theme="3"/>
      <name val="Arial Narrow"/>
      <family val="2"/>
      <charset val="238"/>
    </font>
    <font>
      <sz val="11"/>
      <color theme="3"/>
      <name val="Arial Narrow"/>
      <family val="2"/>
      <charset val="238"/>
    </font>
    <font>
      <b/>
      <sz val="12"/>
      <color rgb="FF0070C0"/>
      <name val="Arial Narrow"/>
      <family val="2"/>
    </font>
    <font>
      <b/>
      <sz val="12"/>
      <color rgb="FF7030A0"/>
      <name val="Arial Narrow"/>
      <family val="2"/>
    </font>
    <font>
      <sz val="10"/>
      <color rgb="FF0070C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2"/>
      <color rgb="FF0070C0"/>
      <name val="Arial Narrow"/>
      <family val="2"/>
      <charset val="238"/>
    </font>
    <font>
      <b/>
      <sz val="12"/>
      <color rgb="FF7030A0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sz val="13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0070C0"/>
      <name val="Arial Narrow"/>
      <family val="2"/>
      <charset val="238"/>
    </font>
    <font>
      <sz val="11"/>
      <color rgb="FF7030A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1"/>
      <color rgb="FFFF0000"/>
      <name val="Arial Narrow"/>
      <family val="2"/>
    </font>
    <font>
      <b/>
      <vertAlign val="superscript"/>
      <sz val="12"/>
      <name val="Arial Narrow"/>
      <family val="2"/>
      <charset val="238"/>
    </font>
    <font>
      <b/>
      <sz val="11"/>
      <name val="Arial Narrow"/>
      <family val="2"/>
      <charset val="238"/>
    </font>
    <font>
      <i/>
      <sz val="12"/>
      <name val="Arial Narrow"/>
      <family val="2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</font>
    <font>
      <i/>
      <sz val="11"/>
      <name val="Arial Narrow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165" fontId="21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241">
    <xf numFmtId="0" fontId="0" fillId="0" borderId="0" xfId="0"/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49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/>
    </xf>
    <xf numFmtId="16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31" fillId="0" borderId="15" xfId="0" applyNumberFormat="1" applyFont="1" applyFill="1" applyBorder="1" applyAlignment="1">
      <alignment horizontal="center" vertical="center" wrapText="1"/>
    </xf>
    <xf numFmtId="164" fontId="32" fillId="0" borderId="15" xfId="0" applyNumberFormat="1" applyFont="1" applyFill="1" applyBorder="1" applyAlignment="1">
      <alignment horizontal="center" vertical="center" wrapText="1"/>
    </xf>
    <xf numFmtId="164" fontId="44" fillId="0" borderId="15" xfId="0" applyNumberFormat="1" applyFont="1" applyFill="1" applyBorder="1" applyAlignment="1">
      <alignment horizontal="center" vertical="center" wrapText="1"/>
    </xf>
    <xf numFmtId="164" fontId="44" fillId="0" borderId="16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50" fillId="0" borderId="0" xfId="26" applyNumberFormat="1" applyFont="1" applyFill="1" applyAlignment="1">
      <alignment vertical="center"/>
    </xf>
    <xf numFmtId="166" fontId="51" fillId="0" borderId="0" xfId="26" applyNumberFormat="1" applyFont="1" applyFill="1" applyAlignment="1">
      <alignment vertical="center"/>
    </xf>
    <xf numFmtId="0" fontId="42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53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66" fontId="50" fillId="0" borderId="18" xfId="26" applyNumberFormat="1" applyFont="1" applyFill="1" applyBorder="1" applyAlignment="1">
      <alignment vertical="center"/>
    </xf>
    <xf numFmtId="166" fontId="51" fillId="0" borderId="18" xfId="26" applyNumberFormat="1" applyFont="1" applyFill="1" applyBorder="1" applyAlignment="1">
      <alignment vertical="center"/>
    </xf>
    <xf numFmtId="164" fontId="47" fillId="0" borderId="18" xfId="0" applyNumberFormat="1" applyFont="1" applyFill="1" applyBorder="1" applyAlignment="1">
      <alignment vertical="center"/>
    </xf>
    <xf numFmtId="164" fontId="55" fillId="0" borderId="18" xfId="0" applyNumberFormat="1" applyFont="1" applyFill="1" applyBorder="1" applyAlignment="1">
      <alignment vertical="center"/>
    </xf>
    <xf numFmtId="164" fontId="56" fillId="0" borderId="18" xfId="0" applyNumberFormat="1" applyFont="1" applyFill="1" applyBorder="1" applyAlignment="1">
      <alignment vertical="center"/>
    </xf>
    <xf numFmtId="164" fontId="46" fillId="0" borderId="18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 wrapText="1"/>
    </xf>
    <xf numFmtId="0" fontId="23" fillId="0" borderId="0" xfId="0" applyFont="1" applyFill="1" applyAlignment="1">
      <alignment vertical="center"/>
    </xf>
    <xf numFmtId="166" fontId="50" fillId="0" borderId="0" xfId="26" applyNumberFormat="1" applyFont="1" applyFill="1" applyBorder="1" applyAlignment="1">
      <alignment vertical="center"/>
    </xf>
    <xf numFmtId="166" fontId="51" fillId="0" borderId="0" xfId="26" applyNumberFormat="1" applyFont="1" applyFill="1" applyBorder="1" applyAlignment="1">
      <alignment vertical="center"/>
    </xf>
    <xf numFmtId="164" fontId="47" fillId="0" borderId="0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164" fontId="46" fillId="0" borderId="0" xfId="0" applyNumberFormat="1" applyFont="1" applyFill="1" applyBorder="1" applyAlignment="1">
      <alignment vertical="center"/>
    </xf>
    <xf numFmtId="166" fontId="50" fillId="0" borderId="18" xfId="26" applyNumberFormat="1" applyFont="1" applyBorder="1" applyAlignment="1">
      <alignment vertical="center"/>
    </xf>
    <xf numFmtId="166" fontId="51" fillId="0" borderId="18" xfId="26" applyNumberFormat="1" applyFont="1" applyBorder="1" applyAlignment="1">
      <alignment vertical="center"/>
    </xf>
    <xf numFmtId="164" fontId="47" fillId="0" borderId="18" xfId="0" applyNumberFormat="1" applyFont="1" applyBorder="1" applyAlignment="1">
      <alignment vertical="center"/>
    </xf>
    <xf numFmtId="164" fontId="55" fillId="0" borderId="18" xfId="0" applyNumberFormat="1" applyFont="1" applyBorder="1" applyAlignment="1">
      <alignment vertical="center"/>
    </xf>
    <xf numFmtId="164" fontId="56" fillId="0" borderId="18" xfId="0" applyNumberFormat="1" applyFont="1" applyBorder="1" applyAlignment="1">
      <alignment vertical="center"/>
    </xf>
    <xf numFmtId="164" fontId="46" fillId="0" borderId="18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 wrapText="1"/>
    </xf>
    <xf numFmtId="166" fontId="34" fillId="0" borderId="18" xfId="26" applyNumberFormat="1" applyFont="1" applyFill="1" applyBorder="1" applyAlignment="1">
      <alignment vertical="center"/>
    </xf>
    <xf numFmtId="164" fontId="36" fillId="0" borderId="18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23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16" fontId="23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28" fillId="0" borderId="0" xfId="0" applyNumberFormat="1" applyFont="1" applyAlignment="1">
      <alignment vertical="center"/>
    </xf>
    <xf numFmtId="166" fontId="33" fillId="0" borderId="18" xfId="26" applyNumberFormat="1" applyFont="1" applyFill="1" applyBorder="1" applyAlignment="1">
      <alignment vertical="center"/>
    </xf>
    <xf numFmtId="164" fontId="35" fillId="0" borderId="18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4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 wrapText="1"/>
    </xf>
    <xf numFmtId="164" fontId="39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66" fillId="0" borderId="0" xfId="0" applyNumberFormat="1" applyFont="1" applyFill="1" applyAlignment="1">
      <alignment vertical="center" wrapText="1"/>
    </xf>
    <xf numFmtId="49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 wrapText="1"/>
    </xf>
    <xf numFmtId="0" fontId="58" fillId="0" borderId="0" xfId="0" applyFont="1" applyFill="1" applyAlignment="1">
      <alignment vertical="center"/>
    </xf>
    <xf numFmtId="167" fontId="19" fillId="0" borderId="0" xfId="0" applyNumberFormat="1" applyFont="1" applyAlignment="1">
      <alignment vertical="center" wrapText="1"/>
    </xf>
    <xf numFmtId="167" fontId="19" fillId="0" borderId="0" xfId="26" applyNumberFormat="1" applyFont="1" applyAlignment="1">
      <alignment horizontal="right" vertical="center" wrapText="1"/>
    </xf>
    <xf numFmtId="0" fontId="61" fillId="0" borderId="0" xfId="0" applyFont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164" fontId="65" fillId="0" borderId="0" xfId="0" applyNumberFormat="1" applyFont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166" fontId="59" fillId="0" borderId="0" xfId="26" applyNumberFormat="1" applyFont="1" applyFill="1" applyAlignment="1">
      <alignment vertical="center"/>
    </xf>
    <xf numFmtId="166" fontId="60" fillId="0" borderId="0" xfId="26" applyNumberFormat="1" applyFont="1" applyFill="1" applyAlignment="1">
      <alignment vertical="center"/>
    </xf>
    <xf numFmtId="164" fontId="58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166" fontId="59" fillId="0" borderId="0" xfId="26" applyNumberFormat="1" applyFont="1" applyFill="1" applyAlignment="1">
      <alignment horizontal="center" vertical="center" wrapText="1"/>
    </xf>
    <xf numFmtId="166" fontId="60" fillId="0" borderId="0" xfId="26" applyNumberFormat="1" applyFont="1" applyFill="1" applyAlignment="1">
      <alignment horizontal="center" vertical="center" wrapText="1"/>
    </xf>
    <xf numFmtId="166" fontId="58" fillId="0" borderId="0" xfId="0" applyNumberFormat="1" applyFont="1" applyFill="1" applyAlignment="1">
      <alignment horizontal="center" vertical="center" wrapText="1"/>
    </xf>
    <xf numFmtId="166" fontId="55" fillId="0" borderId="0" xfId="0" applyNumberFormat="1" applyFont="1" applyFill="1" applyAlignment="1">
      <alignment horizontal="center" vertical="center" wrapText="1"/>
    </xf>
    <xf numFmtId="166" fontId="56" fillId="0" borderId="0" xfId="0" applyNumberFormat="1" applyFont="1" applyFill="1" applyAlignment="1">
      <alignment horizontal="center" vertical="center" wrapText="1"/>
    </xf>
    <xf numFmtId="49" fontId="65" fillId="0" borderId="0" xfId="0" applyNumberFormat="1" applyFont="1" applyAlignment="1">
      <alignment horizontal="left" vertical="center" wrapText="1"/>
    </xf>
    <xf numFmtId="49" fontId="67" fillId="0" borderId="0" xfId="0" applyNumberFormat="1" applyFont="1" applyFill="1" applyAlignment="1">
      <alignment horizontal="left" vertical="center"/>
    </xf>
    <xf numFmtId="49" fontId="65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2" fontId="68" fillId="0" borderId="0" xfId="0" applyNumberFormat="1" applyFont="1" applyAlignment="1">
      <alignment vertical="center" wrapText="1"/>
    </xf>
    <xf numFmtId="166" fontId="33" fillId="0" borderId="0" xfId="26" applyNumberFormat="1" applyFont="1" applyFill="1" applyBorder="1" applyAlignment="1">
      <alignment vertical="center"/>
    </xf>
    <xf numFmtId="166" fontId="34" fillId="0" borderId="0" xfId="26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vertical="center"/>
    </xf>
    <xf numFmtId="164" fontId="42" fillId="0" borderId="18" xfId="0" applyNumberFormat="1" applyFont="1" applyFill="1" applyBorder="1" applyAlignment="1">
      <alignment vertical="center"/>
    </xf>
    <xf numFmtId="167" fontId="56" fillId="0" borderId="18" xfId="0" applyNumberFormat="1" applyFont="1" applyFill="1" applyBorder="1" applyAlignment="1">
      <alignment vertical="center" wrapText="1"/>
    </xf>
    <xf numFmtId="164" fontId="42" fillId="0" borderId="0" xfId="0" applyNumberFormat="1" applyFont="1" applyFill="1" applyBorder="1" applyAlignment="1">
      <alignment vertical="center"/>
    </xf>
    <xf numFmtId="167" fontId="56" fillId="0" borderId="0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164" fontId="46" fillId="0" borderId="12" xfId="0" applyNumberFormat="1" applyFont="1" applyFill="1" applyBorder="1" applyAlignment="1">
      <alignment vertical="center"/>
    </xf>
    <xf numFmtId="49" fontId="63" fillId="0" borderId="0" xfId="0" applyNumberFormat="1" applyFont="1" applyBorder="1" applyAlignment="1">
      <alignment vertical="center"/>
    </xf>
    <xf numFmtId="164" fontId="46" fillId="0" borderId="10" xfId="0" applyNumberFormat="1" applyFont="1" applyFill="1" applyBorder="1" applyAlignment="1">
      <alignment vertical="center"/>
    </xf>
    <xf numFmtId="164" fontId="63" fillId="0" borderId="0" xfId="0" applyNumberFormat="1" applyFont="1" applyBorder="1" applyAlignment="1">
      <alignment vertical="center"/>
    </xf>
    <xf numFmtId="164" fontId="46" fillId="0" borderId="11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49" fontId="23" fillId="0" borderId="0" xfId="0" applyNumberFormat="1" applyFont="1"/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vertical="top"/>
    </xf>
    <xf numFmtId="168" fontId="23" fillId="0" borderId="0" xfId="0" applyNumberFormat="1" applyFont="1" applyAlignment="1">
      <alignment vertical="center"/>
    </xf>
    <xf numFmtId="166" fontId="33" fillId="0" borderId="18" xfId="26" applyNumberFormat="1" applyFont="1" applyBorder="1" applyAlignment="1">
      <alignment vertical="center"/>
    </xf>
    <xf numFmtId="166" fontId="34" fillId="0" borderId="18" xfId="26" applyNumberFormat="1" applyFont="1" applyBorder="1" applyAlignment="1">
      <alignment vertical="center"/>
    </xf>
    <xf numFmtId="164" fontId="35" fillId="0" borderId="18" xfId="0" applyNumberFormat="1" applyFont="1" applyBorder="1" applyAlignment="1">
      <alignment vertical="center"/>
    </xf>
    <xf numFmtId="164" fontId="36" fillId="0" borderId="18" xfId="0" applyNumberFormat="1" applyFont="1" applyBorder="1" applyAlignment="1">
      <alignment vertical="center"/>
    </xf>
    <xf numFmtId="166" fontId="33" fillId="0" borderId="0" xfId="26" applyNumberFormat="1" applyFont="1" applyBorder="1" applyAlignment="1">
      <alignment vertical="center"/>
    </xf>
    <xf numFmtId="166" fontId="34" fillId="0" borderId="0" xfId="26" applyNumberFormat="1" applyFont="1" applyBorder="1" applyAlignment="1">
      <alignment vertical="center"/>
    </xf>
    <xf numFmtId="164" fontId="47" fillId="0" borderId="0" xfId="0" applyNumberFormat="1" applyFont="1" applyBorder="1" applyAlignment="1">
      <alignment vertical="center"/>
    </xf>
    <xf numFmtId="164" fontId="35" fillId="0" borderId="0" xfId="0" applyNumberFormat="1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164" fontId="46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justify" vertical="center" wrapText="1"/>
    </xf>
    <xf numFmtId="2" fontId="25" fillId="0" borderId="0" xfId="0" applyNumberFormat="1" applyFont="1"/>
    <xf numFmtId="164" fontId="23" fillId="0" borderId="0" xfId="0" applyNumberFormat="1" applyFont="1"/>
    <xf numFmtId="0" fontId="23" fillId="0" borderId="0" xfId="0" applyFont="1"/>
    <xf numFmtId="166" fontId="50" fillId="0" borderId="18" xfId="26" applyNumberFormat="1" applyFont="1" applyBorder="1"/>
    <xf numFmtId="166" fontId="51" fillId="0" borderId="18" xfId="26" applyNumberFormat="1" applyFont="1" applyBorder="1"/>
    <xf numFmtId="164" fontId="42" fillId="0" borderId="18" xfId="0" applyNumberFormat="1" applyFont="1" applyBorder="1"/>
    <xf numFmtId="164" fontId="55" fillId="0" borderId="18" xfId="0" applyNumberFormat="1" applyFont="1" applyBorder="1"/>
    <xf numFmtId="167" fontId="56" fillId="0" borderId="18" xfId="0" applyNumberFormat="1" applyFont="1" applyBorder="1" applyAlignment="1">
      <alignment wrapText="1"/>
    </xf>
    <xf numFmtId="164" fontId="46" fillId="0" borderId="18" xfId="0" applyNumberFormat="1" applyFont="1" applyBorder="1"/>
    <xf numFmtId="0" fontId="26" fillId="0" borderId="0" xfId="0" applyNumberFormat="1" applyFont="1" applyAlignment="1">
      <alignment wrapText="1"/>
    </xf>
    <xf numFmtId="166" fontId="50" fillId="0" borderId="0" xfId="26" applyNumberFormat="1" applyFont="1" applyBorder="1"/>
    <xf numFmtId="166" fontId="51" fillId="0" borderId="0" xfId="26" applyNumberFormat="1" applyFont="1" applyBorder="1"/>
    <xf numFmtId="164" fontId="42" fillId="0" borderId="0" xfId="0" applyNumberFormat="1" applyFont="1" applyBorder="1"/>
    <xf numFmtId="164" fontId="55" fillId="0" borderId="0" xfId="0" applyNumberFormat="1" applyFont="1" applyBorder="1"/>
    <xf numFmtId="167" fontId="56" fillId="0" borderId="0" xfId="0" applyNumberFormat="1" applyFont="1" applyBorder="1" applyAlignment="1">
      <alignment wrapText="1"/>
    </xf>
    <xf numFmtId="164" fontId="46" fillId="0" borderId="0" xfId="0" applyNumberFormat="1" applyFont="1" applyBorder="1"/>
    <xf numFmtId="49" fontId="23" fillId="0" borderId="0" xfId="0" applyNumberFormat="1" applyFont="1" applyAlignment="1">
      <alignment horizontal="left" vertical="top" wrapText="1"/>
    </xf>
    <xf numFmtId="0" fontId="23" fillId="0" borderId="0" xfId="0" applyNumberFormat="1" applyFont="1" applyAlignment="1">
      <alignment horizontal="left" vertical="top" wrapText="1"/>
    </xf>
    <xf numFmtId="164" fontId="47" fillId="0" borderId="18" xfId="0" applyNumberFormat="1" applyFont="1" applyBorder="1"/>
    <xf numFmtId="164" fontId="56" fillId="0" borderId="18" xfId="0" applyNumberFormat="1" applyFont="1" applyBorder="1"/>
    <xf numFmtId="2" fontId="25" fillId="0" borderId="0" xfId="0" applyNumberFormat="1" applyFont="1" applyAlignment="1">
      <alignment horizontal="right" vertical="top" wrapText="1"/>
    </xf>
    <xf numFmtId="164" fontId="23" fillId="0" borderId="0" xfId="0" applyNumberFormat="1" applyFont="1" applyAlignment="1">
      <alignment horizontal="center" vertical="top" wrapText="1"/>
    </xf>
    <xf numFmtId="0" fontId="39" fillId="0" borderId="0" xfId="0" applyNumberFormat="1" applyFont="1" applyAlignment="1">
      <alignment horizontal="center" vertical="top" wrapText="1"/>
    </xf>
    <xf numFmtId="166" fontId="50" fillId="0" borderId="0" xfId="26" applyNumberFormat="1" applyFont="1" applyAlignment="1">
      <alignment horizontal="center" vertical="top" wrapText="1"/>
    </xf>
    <xf numFmtId="166" fontId="51" fillId="0" borderId="0" xfId="26" applyNumberFormat="1" applyFont="1" applyAlignment="1">
      <alignment horizontal="center" vertical="top" wrapText="1"/>
    </xf>
    <xf numFmtId="0" fontId="42" fillId="0" borderId="0" xfId="0" applyNumberFormat="1" applyFont="1" applyAlignment="1">
      <alignment horizontal="center" vertical="top" wrapText="1"/>
    </xf>
    <xf numFmtId="0" fontId="52" fillId="0" borderId="0" xfId="0" applyNumberFormat="1" applyFont="1" applyAlignment="1">
      <alignment horizontal="center" vertical="top" wrapText="1"/>
    </xf>
    <xf numFmtId="0" fontId="53" fillId="0" borderId="0" xfId="0" applyNumberFormat="1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2" fontId="54" fillId="0" borderId="0" xfId="0" applyNumberFormat="1" applyFont="1"/>
    <xf numFmtId="164" fontId="39" fillId="0" borderId="0" xfId="0" applyNumberFormat="1" applyFont="1"/>
    <xf numFmtId="0" fontId="39" fillId="0" borderId="0" xfId="0" applyFont="1"/>
    <xf numFmtId="166" fontId="50" fillId="0" borderId="0" xfId="26" applyNumberFormat="1" applyFont="1"/>
    <xf numFmtId="166" fontId="51" fillId="0" borderId="0" xfId="26" applyNumberFormat="1" applyFont="1"/>
    <xf numFmtId="164" fontId="47" fillId="0" borderId="0" xfId="0" applyNumberFormat="1" applyFont="1"/>
    <xf numFmtId="0" fontId="52" fillId="0" borderId="0" xfId="0" applyNumberFormat="1" applyFont="1"/>
    <xf numFmtId="0" fontId="53" fillId="0" borderId="0" xfId="0" applyNumberFormat="1" applyFont="1"/>
    <xf numFmtId="0" fontId="44" fillId="0" borderId="0" xfId="0" applyFont="1"/>
    <xf numFmtId="0" fontId="25" fillId="0" borderId="0" xfId="0" applyNumberFormat="1" applyFont="1" applyAlignment="1">
      <alignment wrapText="1"/>
    </xf>
    <xf numFmtId="166" fontId="33" fillId="0" borderId="18" xfId="26" applyNumberFormat="1" applyFont="1" applyBorder="1"/>
    <xf numFmtId="166" fontId="34" fillId="0" borderId="18" xfId="26" applyNumberFormat="1" applyFont="1" applyBorder="1"/>
    <xf numFmtId="164" fontId="35" fillId="0" borderId="18" xfId="0" applyNumberFormat="1" applyFont="1" applyBorder="1"/>
    <xf numFmtId="164" fontId="36" fillId="0" borderId="18" xfId="0" applyNumberFormat="1" applyFont="1" applyBorder="1"/>
    <xf numFmtId="164" fontId="25" fillId="0" borderId="0" xfId="0" applyNumberFormat="1" applyFont="1"/>
    <xf numFmtId="0" fontId="29" fillId="0" borderId="0" xfId="0" applyFont="1"/>
    <xf numFmtId="0" fontId="42" fillId="0" borderId="0" xfId="0" applyFont="1"/>
    <xf numFmtId="166" fontId="50" fillId="0" borderId="18" xfId="26" applyNumberFormat="1" applyFont="1" applyFill="1" applyBorder="1"/>
    <xf numFmtId="166" fontId="51" fillId="0" borderId="18" xfId="26" applyNumberFormat="1" applyFont="1" applyFill="1" applyBorder="1"/>
    <xf numFmtId="166" fontId="50" fillId="0" borderId="0" xfId="26" applyNumberFormat="1" applyFont="1" applyFill="1" applyBorder="1"/>
    <xf numFmtId="166" fontId="51" fillId="0" borderId="0" xfId="26" applyNumberFormat="1" applyFont="1" applyFill="1" applyBorder="1"/>
    <xf numFmtId="49" fontId="65" fillId="0" borderId="0" xfId="0" applyNumberFormat="1" applyFont="1" applyAlignment="1">
      <alignment horizontal="left" vertical="top"/>
    </xf>
    <xf numFmtId="2" fontId="19" fillId="0" borderId="0" xfId="0" applyNumberFormat="1" applyFont="1" applyAlignment="1">
      <alignment wrapText="1"/>
    </xf>
    <xf numFmtId="164" fontId="65" fillId="0" borderId="0" xfId="0" applyNumberFormat="1" applyFont="1" applyAlignment="1">
      <alignment horizontal="right" wrapText="1"/>
    </xf>
    <xf numFmtId="0" fontId="65" fillId="0" borderId="0" xfId="0" applyFont="1" applyAlignment="1">
      <alignment wrapText="1"/>
    </xf>
    <xf numFmtId="0" fontId="66" fillId="0" borderId="0" xfId="0" applyNumberFormat="1" applyFont="1" applyFill="1" applyAlignment="1">
      <alignment wrapText="1"/>
    </xf>
    <xf numFmtId="49" fontId="24" fillId="0" borderId="0" xfId="0" applyNumberFormat="1" applyFont="1"/>
    <xf numFmtId="164" fontId="38" fillId="0" borderId="0" xfId="0" applyNumberFormat="1" applyFont="1"/>
    <xf numFmtId="164" fontId="24" fillId="0" borderId="0" xfId="0" applyNumberFormat="1" applyFont="1"/>
    <xf numFmtId="0" fontId="24" fillId="0" borderId="0" xfId="0" applyFont="1"/>
    <xf numFmtId="164" fontId="19" fillId="0" borderId="0" xfId="0" applyNumberFormat="1" applyFont="1" applyAlignment="1">
      <alignment wrapText="1"/>
    </xf>
    <xf numFmtId="49" fontId="65" fillId="0" borderId="0" xfId="0" applyNumberFormat="1" applyFont="1" applyAlignment="1">
      <alignment horizontal="left" wrapText="1"/>
    </xf>
    <xf numFmtId="0" fontId="70" fillId="0" borderId="0" xfId="0" applyFont="1" applyAlignment="1">
      <alignment horizontal="left" wrapText="1"/>
    </xf>
    <xf numFmtId="166" fontId="59" fillId="0" borderId="0" xfId="26" applyNumberFormat="1" applyFont="1" applyAlignment="1">
      <alignment horizontal="center" vertical="top" wrapText="1"/>
    </xf>
    <xf numFmtId="166" fontId="60" fillId="0" borderId="0" xfId="26" applyNumberFormat="1" applyFont="1" applyAlignment="1">
      <alignment horizontal="center" vertical="top" wrapText="1"/>
    </xf>
    <xf numFmtId="166" fontId="58" fillId="0" borderId="0" xfId="0" applyNumberFormat="1" applyFont="1" applyAlignment="1">
      <alignment horizontal="center" vertical="top" wrapText="1"/>
    </xf>
    <xf numFmtId="166" fontId="55" fillId="0" borderId="0" xfId="0" applyNumberFormat="1" applyFont="1" applyAlignment="1">
      <alignment horizontal="center" vertical="top" wrapText="1"/>
    </xf>
    <xf numFmtId="166" fontId="56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 horizontal="justify" vertical="center" wrapText="1"/>
    </xf>
    <xf numFmtId="0" fontId="70" fillId="0" borderId="0" xfId="0" applyFont="1" applyFill="1" applyAlignment="1">
      <alignment horizontal="left" wrapText="1"/>
    </xf>
    <xf numFmtId="0" fontId="7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67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right" vertical="center"/>
    </xf>
    <xf numFmtId="164" fontId="43" fillId="0" borderId="17" xfId="0" applyNumberFormat="1" applyFont="1" applyFill="1" applyBorder="1" applyAlignment="1">
      <alignment horizontal="right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mruColors>
      <color rgb="FFD6B390"/>
      <color rgb="FF0000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view="pageBreakPreview" topLeftCell="D162" zoomScale="130" zoomScaleNormal="100" zoomScaleSheetLayoutView="130" workbookViewId="0">
      <selection activeCell="M171" sqref="M171"/>
    </sheetView>
  </sheetViews>
  <sheetFormatPr defaultRowHeight="15.75" x14ac:dyDescent="0.2"/>
  <cols>
    <col min="1" max="1" width="7.85546875" style="2" customWidth="1"/>
    <col min="2" max="2" width="12.85546875" style="1" customWidth="1"/>
    <col min="3" max="3" width="68.42578125" style="133" customWidth="1"/>
    <col min="4" max="4" width="12" style="34" customWidth="1"/>
    <col min="5" max="5" width="14.28515625" style="92" customWidth="1"/>
    <col min="6" max="6" width="8.85546875" style="63" customWidth="1"/>
    <col min="7" max="7" width="11.28515625" style="89" customWidth="1"/>
    <col min="8" max="8" width="12" style="89" customWidth="1"/>
    <col min="9" max="9" width="10.7109375" style="69" customWidth="1"/>
    <col min="10" max="10" width="12.140625" style="89" customWidth="1"/>
    <col min="11" max="11" width="11.7109375" style="89" customWidth="1"/>
    <col min="12" max="12" width="14.42578125" style="42" bestFit="1" customWidth="1"/>
    <col min="13" max="13" width="17.5703125" style="3" customWidth="1"/>
    <col min="14" max="14" width="14.5703125" style="3" customWidth="1"/>
    <col min="15" max="15" width="15.140625" style="3" customWidth="1"/>
    <col min="16" max="16" width="14.7109375" style="3" customWidth="1"/>
    <col min="17" max="17" width="12.28515625" style="3" customWidth="1"/>
    <col min="18" max="18" width="12.5703125" style="3" customWidth="1"/>
    <col min="19" max="19" width="13.5703125" style="3" customWidth="1"/>
    <col min="20" max="21" width="14.140625" style="3" customWidth="1"/>
    <col min="22" max="16384" width="9.140625" style="3"/>
  </cols>
  <sheetData>
    <row r="1" spans="1:14" ht="18" customHeight="1" x14ac:dyDescent="0.2">
      <c r="A1" s="233" t="s">
        <v>84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4" ht="18" customHeight="1" x14ac:dyDescent="0.2">
      <c r="A2" s="233" t="s">
        <v>83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4" ht="18.600000000000001" customHeight="1" x14ac:dyDescent="0.2">
      <c r="A3" s="233" t="s">
        <v>203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4"/>
      <c r="N3" s="4"/>
    </row>
    <row r="4" spans="1:14" ht="16.5" thickBot="1" x14ac:dyDescent="0.25">
      <c r="B4" s="5"/>
      <c r="C4" s="6"/>
      <c r="D4" s="7"/>
      <c r="E4" s="8"/>
      <c r="F4" s="9"/>
      <c r="G4" s="10"/>
      <c r="H4" s="10"/>
      <c r="I4" s="11"/>
      <c r="J4" s="10"/>
      <c r="K4" s="10"/>
      <c r="L4" s="12"/>
    </row>
    <row r="5" spans="1:14" s="22" customFormat="1" ht="52.5" customHeight="1" thickBot="1" x14ac:dyDescent="0.25">
      <c r="A5" s="13" t="s">
        <v>48</v>
      </c>
      <c r="B5" s="13" t="s">
        <v>0</v>
      </c>
      <c r="C5" s="14" t="s">
        <v>1</v>
      </c>
      <c r="D5" s="15" t="s">
        <v>2</v>
      </c>
      <c r="E5" s="16" t="s">
        <v>3</v>
      </c>
      <c r="F5" s="14" t="s">
        <v>16</v>
      </c>
      <c r="G5" s="17" t="s">
        <v>22</v>
      </c>
      <c r="H5" s="18" t="s">
        <v>23</v>
      </c>
      <c r="I5" s="19" t="s">
        <v>24</v>
      </c>
      <c r="J5" s="17" t="s">
        <v>25</v>
      </c>
      <c r="K5" s="18" t="s">
        <v>26</v>
      </c>
      <c r="L5" s="20" t="s">
        <v>29</v>
      </c>
      <c r="M5" s="21"/>
      <c r="N5" s="21"/>
    </row>
    <row r="6" spans="1:14" s="22" customFormat="1" ht="17.25" x14ac:dyDescent="0.2">
      <c r="A6" s="23"/>
      <c r="B6" s="24"/>
      <c r="C6" s="25" t="s">
        <v>27</v>
      </c>
      <c r="D6" s="26"/>
      <c r="E6" s="27"/>
      <c r="F6" s="28"/>
      <c r="G6" s="29"/>
      <c r="H6" s="30"/>
      <c r="I6" s="31"/>
      <c r="J6" s="29"/>
      <c r="K6" s="30"/>
      <c r="L6" s="32"/>
      <c r="M6" s="21"/>
      <c r="N6" s="21"/>
    </row>
    <row r="7" spans="1:14" s="22" customFormat="1" x14ac:dyDescent="0.2">
      <c r="A7" s="23"/>
      <c r="B7" s="176">
        <v>31</v>
      </c>
      <c r="C7" s="177" t="s">
        <v>66</v>
      </c>
      <c r="D7" s="26"/>
      <c r="E7" s="27"/>
      <c r="F7" s="28"/>
      <c r="G7" s="29"/>
      <c r="H7" s="30"/>
      <c r="I7" s="31"/>
      <c r="J7" s="29"/>
      <c r="K7" s="30"/>
      <c r="L7" s="32"/>
      <c r="M7" s="21"/>
      <c r="N7" s="21"/>
    </row>
    <row r="8" spans="1:14" s="22" customFormat="1" x14ac:dyDescent="0.2">
      <c r="A8" s="23"/>
      <c r="B8" s="176" t="s">
        <v>67</v>
      </c>
      <c r="C8" s="177" t="s">
        <v>68</v>
      </c>
      <c r="D8" s="26"/>
      <c r="E8" s="27"/>
      <c r="F8" s="28"/>
      <c r="G8" s="29"/>
      <c r="H8" s="30"/>
      <c r="I8" s="31"/>
      <c r="J8" s="29"/>
      <c r="K8" s="30"/>
      <c r="L8" s="32"/>
      <c r="M8" s="21"/>
      <c r="N8" s="21"/>
    </row>
    <row r="9" spans="1:14" s="22" customFormat="1" ht="17.25" x14ac:dyDescent="0.2">
      <c r="A9" s="23"/>
      <c r="B9" s="24"/>
      <c r="C9" s="25"/>
      <c r="D9" s="26"/>
      <c r="E9" s="27"/>
      <c r="F9" s="28"/>
      <c r="G9" s="29"/>
      <c r="H9" s="30"/>
      <c r="I9" s="31"/>
      <c r="J9" s="29"/>
      <c r="K9" s="30"/>
      <c r="L9" s="32"/>
      <c r="M9" s="21"/>
      <c r="N9" s="21"/>
    </row>
    <row r="10" spans="1:14" s="22" customFormat="1" ht="32.25" x14ac:dyDescent="0.3">
      <c r="A10" s="23" t="s">
        <v>79</v>
      </c>
      <c r="B10" s="147" t="s">
        <v>69</v>
      </c>
      <c r="C10" s="146" t="s">
        <v>72</v>
      </c>
      <c r="D10" s="160"/>
      <c r="E10" s="161">
        <f>D11</f>
        <v>4</v>
      </c>
      <c r="F10" s="162" t="s">
        <v>34</v>
      </c>
      <c r="G10" s="163"/>
      <c r="H10" s="164"/>
      <c r="I10" s="178">
        <f>SUM(G10:H10)</f>
        <v>0</v>
      </c>
      <c r="J10" s="166">
        <f>E10*G10</f>
        <v>0</v>
      </c>
      <c r="K10" s="179">
        <f>E10*H10</f>
        <v>0</v>
      </c>
      <c r="L10" s="168">
        <f>I10*E10</f>
        <v>0</v>
      </c>
      <c r="M10" s="21"/>
      <c r="N10" s="21"/>
    </row>
    <row r="11" spans="1:14" s="22" customFormat="1" x14ac:dyDescent="0.25">
      <c r="A11" s="23"/>
      <c r="B11" s="176"/>
      <c r="C11" s="169" t="s">
        <v>137</v>
      </c>
      <c r="D11" s="180">
        <v>4</v>
      </c>
      <c r="E11" s="181"/>
      <c r="F11" s="182"/>
      <c r="G11" s="183"/>
      <c r="H11" s="184"/>
      <c r="I11" s="185"/>
      <c r="J11" s="186"/>
      <c r="K11" s="187"/>
      <c r="L11" s="188"/>
      <c r="M11" s="21"/>
      <c r="N11" s="21"/>
    </row>
    <row r="12" spans="1:14" s="22" customFormat="1" x14ac:dyDescent="0.25">
      <c r="A12" s="23"/>
      <c r="B12" s="176"/>
      <c r="C12" s="169"/>
      <c r="D12" s="180"/>
      <c r="E12" s="181"/>
      <c r="F12" s="182"/>
      <c r="G12" s="183"/>
      <c r="H12" s="184"/>
      <c r="I12" s="185"/>
      <c r="J12" s="186"/>
      <c r="K12" s="187"/>
      <c r="L12" s="188"/>
      <c r="M12" s="21"/>
      <c r="N12" s="21"/>
    </row>
    <row r="13" spans="1:14" s="22" customFormat="1" ht="32.25" x14ac:dyDescent="0.3">
      <c r="A13" s="23" t="s">
        <v>80</v>
      </c>
      <c r="B13" s="147" t="s">
        <v>70</v>
      </c>
      <c r="C13" s="146" t="s">
        <v>71</v>
      </c>
      <c r="D13" s="189"/>
      <c r="E13" s="161">
        <f>D14+D15+D16+D17+D18+D20+D19</f>
        <v>847</v>
      </c>
      <c r="F13" s="162" t="s">
        <v>34</v>
      </c>
      <c r="G13" s="163"/>
      <c r="H13" s="164"/>
      <c r="I13" s="178">
        <f>SUM(G13:H13)</f>
        <v>0</v>
      </c>
      <c r="J13" s="166">
        <f>E13*G13</f>
        <v>0</v>
      </c>
      <c r="K13" s="179">
        <f>E13*H13</f>
        <v>0</v>
      </c>
      <c r="L13" s="168">
        <f>I13*E13</f>
        <v>0</v>
      </c>
      <c r="M13" s="21"/>
      <c r="N13" s="21"/>
    </row>
    <row r="14" spans="1:14" s="22" customFormat="1" ht="16.5" x14ac:dyDescent="0.3">
      <c r="A14" s="23"/>
      <c r="B14" s="147"/>
      <c r="C14" s="169" t="s">
        <v>95</v>
      </c>
      <c r="D14" s="160">
        <v>27</v>
      </c>
      <c r="E14" s="190"/>
      <c r="F14" s="191"/>
      <c r="G14" s="192"/>
      <c r="H14" s="193"/>
      <c r="I14" s="194"/>
      <c r="J14" s="195"/>
      <c r="K14" s="196"/>
      <c r="L14" s="197"/>
      <c r="M14" s="21"/>
      <c r="N14" s="21"/>
    </row>
    <row r="15" spans="1:14" s="22" customFormat="1" ht="16.5" x14ac:dyDescent="0.3">
      <c r="A15" s="2"/>
      <c r="B15" s="147"/>
      <c r="C15" s="169" t="s">
        <v>96</v>
      </c>
      <c r="D15" s="160">
        <v>5</v>
      </c>
      <c r="E15" s="190"/>
      <c r="F15" s="191"/>
      <c r="G15" s="192"/>
      <c r="H15" s="193"/>
      <c r="I15" s="194"/>
      <c r="J15" s="195"/>
      <c r="K15" s="196"/>
      <c r="L15" s="197"/>
      <c r="M15" s="21"/>
      <c r="N15" s="21"/>
    </row>
    <row r="16" spans="1:14" s="22" customFormat="1" ht="16.5" x14ac:dyDescent="0.3">
      <c r="A16" s="2"/>
      <c r="B16" s="147"/>
      <c r="C16" s="169" t="s">
        <v>97</v>
      </c>
      <c r="D16" s="160">
        <v>28</v>
      </c>
      <c r="E16" s="190"/>
      <c r="F16" s="191"/>
      <c r="G16" s="192"/>
      <c r="H16" s="193"/>
      <c r="I16" s="194"/>
      <c r="J16" s="195"/>
      <c r="K16" s="196"/>
      <c r="L16" s="197"/>
      <c r="M16" s="21"/>
      <c r="N16" s="21"/>
    </row>
    <row r="17" spans="1:14" s="22" customFormat="1" ht="16.5" x14ac:dyDescent="0.3">
      <c r="A17" s="2"/>
      <c r="B17" s="147"/>
      <c r="C17" s="169" t="s">
        <v>98</v>
      </c>
      <c r="D17" s="160">
        <v>13</v>
      </c>
      <c r="E17" s="190"/>
      <c r="F17" s="191"/>
      <c r="G17" s="192"/>
      <c r="H17" s="193"/>
      <c r="I17" s="194"/>
      <c r="J17" s="195"/>
      <c r="K17" s="196"/>
      <c r="L17" s="197"/>
      <c r="M17" s="21"/>
      <c r="N17" s="21"/>
    </row>
    <row r="18" spans="1:14" s="22" customFormat="1" ht="16.5" x14ac:dyDescent="0.3">
      <c r="A18" s="2"/>
      <c r="B18" s="147"/>
      <c r="C18" s="169" t="s">
        <v>142</v>
      </c>
      <c r="D18" s="160">
        <v>752</v>
      </c>
      <c r="E18" s="190"/>
      <c r="F18" s="191"/>
      <c r="G18" s="192"/>
      <c r="H18" s="193"/>
      <c r="I18" s="194"/>
      <c r="J18" s="195"/>
      <c r="K18" s="196"/>
      <c r="L18" s="197"/>
      <c r="M18" s="21"/>
      <c r="N18" s="21"/>
    </row>
    <row r="19" spans="1:14" s="22" customFormat="1" ht="16.5" x14ac:dyDescent="0.3">
      <c r="A19" s="2"/>
      <c r="B19" s="147"/>
      <c r="C19" s="169" t="s">
        <v>138</v>
      </c>
      <c r="D19" s="160">
        <v>12</v>
      </c>
      <c r="E19" s="190"/>
      <c r="F19" s="191"/>
      <c r="G19" s="192"/>
      <c r="H19" s="193"/>
      <c r="I19" s="194"/>
      <c r="J19" s="195"/>
      <c r="K19" s="196"/>
      <c r="L19" s="197"/>
      <c r="M19" s="21"/>
      <c r="N19" s="21"/>
    </row>
    <row r="20" spans="1:14" s="22" customFormat="1" ht="16.5" x14ac:dyDescent="0.3">
      <c r="A20" s="2"/>
      <c r="B20" s="147"/>
      <c r="C20" s="169" t="s">
        <v>128</v>
      </c>
      <c r="D20" s="160">
        <v>10</v>
      </c>
      <c r="E20" s="190"/>
      <c r="F20" s="191"/>
      <c r="G20" s="192"/>
      <c r="H20" s="193"/>
      <c r="I20" s="194"/>
      <c r="J20" s="195"/>
      <c r="K20" s="196"/>
      <c r="L20" s="197"/>
      <c r="M20" s="21"/>
      <c r="N20" s="21"/>
    </row>
    <row r="21" spans="1:14" s="22" customFormat="1" ht="16.5" x14ac:dyDescent="0.3">
      <c r="A21" s="2"/>
      <c r="B21" s="147"/>
      <c r="C21" s="169"/>
      <c r="D21" s="160"/>
      <c r="E21" s="190"/>
      <c r="F21" s="191"/>
      <c r="G21" s="192"/>
      <c r="H21" s="193"/>
      <c r="I21" s="194"/>
      <c r="J21" s="195"/>
      <c r="K21" s="196"/>
      <c r="L21" s="197"/>
      <c r="M21" s="21"/>
      <c r="N21" s="21"/>
    </row>
    <row r="22" spans="1:14" s="22" customFormat="1" ht="16.5" x14ac:dyDescent="0.3">
      <c r="A22" s="2" t="s">
        <v>81</v>
      </c>
      <c r="B22" s="147" t="s">
        <v>11</v>
      </c>
      <c r="C22" s="146" t="s">
        <v>99</v>
      </c>
      <c r="D22" s="189"/>
      <c r="E22" s="161">
        <f>D23+D24</f>
        <v>15</v>
      </c>
      <c r="F22" s="162" t="s">
        <v>15</v>
      </c>
      <c r="G22" s="163"/>
      <c r="H22" s="164"/>
      <c r="I22" s="178">
        <f>SUM(G22:H22)</f>
        <v>0</v>
      </c>
      <c r="J22" s="166">
        <f>E22*G22</f>
        <v>0</v>
      </c>
      <c r="K22" s="179">
        <f>E22*H22</f>
        <v>0</v>
      </c>
      <c r="L22" s="168">
        <f>I22*E22</f>
        <v>0</v>
      </c>
      <c r="M22" s="21"/>
      <c r="N22" s="21"/>
    </row>
    <row r="23" spans="1:14" s="22" customFormat="1" ht="16.5" x14ac:dyDescent="0.3">
      <c r="A23" s="2"/>
      <c r="B23" s="147"/>
      <c r="C23" s="169" t="s">
        <v>100</v>
      </c>
      <c r="D23" s="160">
        <v>11</v>
      </c>
      <c r="E23" s="190"/>
      <c r="F23" s="191"/>
      <c r="G23" s="192"/>
      <c r="H23" s="193"/>
      <c r="I23" s="194"/>
      <c r="J23" s="195"/>
      <c r="K23" s="196"/>
      <c r="L23" s="197"/>
      <c r="M23" s="21"/>
      <c r="N23" s="21"/>
    </row>
    <row r="24" spans="1:14" s="22" customFormat="1" ht="16.5" x14ac:dyDescent="0.3">
      <c r="A24" s="2"/>
      <c r="B24" s="147"/>
      <c r="C24" s="169" t="s">
        <v>101</v>
      </c>
      <c r="D24" s="160">
        <v>4</v>
      </c>
      <c r="E24" s="190"/>
      <c r="F24" s="191"/>
      <c r="G24" s="192"/>
      <c r="H24" s="193"/>
      <c r="I24" s="194"/>
      <c r="J24" s="195"/>
      <c r="K24" s="196"/>
      <c r="L24" s="197"/>
      <c r="M24" s="21"/>
      <c r="N24" s="21"/>
    </row>
    <row r="25" spans="1:14" s="22" customFormat="1" ht="16.5" x14ac:dyDescent="0.3">
      <c r="A25" s="2"/>
      <c r="B25" s="147"/>
      <c r="C25" s="169"/>
      <c r="D25" s="160"/>
      <c r="E25" s="190"/>
      <c r="F25" s="191"/>
      <c r="G25" s="192"/>
      <c r="H25" s="193"/>
      <c r="I25" s="194"/>
      <c r="J25" s="195"/>
      <c r="K25" s="196"/>
      <c r="L25" s="197"/>
      <c r="M25" s="21"/>
      <c r="N25" s="21"/>
    </row>
    <row r="26" spans="1:14" s="67" customFormat="1" x14ac:dyDescent="0.2">
      <c r="A26" s="2"/>
      <c r="B26" s="1" t="s">
        <v>4</v>
      </c>
      <c r="C26" s="1" t="s">
        <v>5</v>
      </c>
      <c r="D26" s="34"/>
      <c r="E26" s="35"/>
      <c r="F26" s="36"/>
      <c r="G26" s="50"/>
      <c r="H26" s="50"/>
      <c r="I26" s="64"/>
      <c r="J26" s="50"/>
      <c r="K26" s="50"/>
      <c r="L26" s="50"/>
      <c r="M26" s="65"/>
      <c r="N26" s="66"/>
    </row>
    <row r="27" spans="1:14" s="67" customFormat="1" x14ac:dyDescent="0.2">
      <c r="A27" s="2"/>
      <c r="B27" s="1"/>
      <c r="C27" s="1"/>
      <c r="D27" s="34"/>
      <c r="E27" s="35"/>
      <c r="F27" s="36"/>
      <c r="G27" s="50"/>
      <c r="H27" s="50"/>
      <c r="I27" s="64"/>
      <c r="J27" s="50"/>
      <c r="K27" s="50"/>
      <c r="L27" s="50"/>
      <c r="M27" s="65"/>
      <c r="N27" s="66"/>
    </row>
    <row r="28" spans="1:14" s="67" customFormat="1" x14ac:dyDescent="0.25">
      <c r="A28" s="2"/>
      <c r="B28" s="143" t="s">
        <v>49</v>
      </c>
      <c r="C28" s="143" t="s">
        <v>50</v>
      </c>
      <c r="D28" s="34"/>
      <c r="E28" s="35"/>
      <c r="F28" s="36"/>
      <c r="G28" s="50"/>
      <c r="H28" s="50"/>
      <c r="I28" s="64"/>
      <c r="J28" s="50"/>
      <c r="K28" s="50"/>
      <c r="L28" s="50"/>
      <c r="M28" s="65"/>
      <c r="N28" s="66"/>
    </row>
    <row r="29" spans="1:14" s="67" customFormat="1" x14ac:dyDescent="0.2">
      <c r="A29" s="2"/>
      <c r="B29" s="1"/>
      <c r="C29" s="1"/>
      <c r="D29" s="34"/>
      <c r="E29" s="35"/>
      <c r="F29" s="36"/>
      <c r="G29" s="50"/>
      <c r="H29" s="50"/>
      <c r="I29" s="64"/>
      <c r="J29" s="50"/>
      <c r="K29" s="50"/>
      <c r="L29" s="50"/>
      <c r="M29" s="65"/>
      <c r="N29" s="66"/>
    </row>
    <row r="30" spans="1:14" s="67" customFormat="1" ht="18.75" x14ac:dyDescent="0.25">
      <c r="A30" s="2" t="s">
        <v>82</v>
      </c>
      <c r="B30" s="143" t="s">
        <v>51</v>
      </c>
      <c r="C30" s="146" t="s">
        <v>52</v>
      </c>
      <c r="D30" s="34"/>
      <c r="E30" s="35">
        <f>D31</f>
        <v>260</v>
      </c>
      <c r="F30" s="36" t="s">
        <v>34</v>
      </c>
      <c r="G30" s="57"/>
      <c r="H30" s="58"/>
      <c r="I30" s="59">
        <f>SUM(G30:H30)</f>
        <v>0</v>
      </c>
      <c r="J30" s="60">
        <f>E30*G30</f>
        <v>0</v>
      </c>
      <c r="K30" s="61">
        <f>E30*H30</f>
        <v>0</v>
      </c>
      <c r="L30" s="62">
        <f>I30*E30</f>
        <v>0</v>
      </c>
      <c r="M30" s="65"/>
      <c r="N30" s="66"/>
    </row>
    <row r="31" spans="1:14" s="67" customFormat="1" x14ac:dyDescent="0.2">
      <c r="A31" s="2"/>
      <c r="B31" s="1"/>
      <c r="C31" s="49" t="s">
        <v>198</v>
      </c>
      <c r="D31" s="34">
        <v>260</v>
      </c>
      <c r="E31" s="35"/>
      <c r="F31" s="36"/>
      <c r="G31" s="50"/>
      <c r="H31" s="50"/>
      <c r="I31" s="64"/>
      <c r="J31" s="50"/>
      <c r="K31" s="50"/>
      <c r="L31" s="50"/>
      <c r="M31" s="65"/>
      <c r="N31" s="66"/>
    </row>
    <row r="32" spans="1:14" s="67" customFormat="1" x14ac:dyDescent="0.2">
      <c r="A32" s="2"/>
      <c r="B32" s="1"/>
      <c r="C32" s="1"/>
      <c r="D32" s="34"/>
      <c r="E32" s="35"/>
      <c r="F32" s="36"/>
      <c r="G32" s="68"/>
      <c r="H32" s="68"/>
      <c r="I32" s="69"/>
      <c r="J32" s="68"/>
      <c r="K32" s="68"/>
      <c r="L32" s="42"/>
      <c r="M32" s="70"/>
      <c r="N32" s="71"/>
    </row>
    <row r="33" spans="1:14" s="67" customFormat="1" x14ac:dyDescent="0.2">
      <c r="A33" s="2"/>
      <c r="B33" s="1" t="s">
        <v>6</v>
      </c>
      <c r="C33" s="1" t="s">
        <v>7</v>
      </c>
      <c r="D33" s="34"/>
      <c r="E33" s="35"/>
      <c r="F33" s="36"/>
      <c r="G33" s="50"/>
      <c r="H33" s="50"/>
      <c r="I33" s="69"/>
      <c r="J33" s="50"/>
      <c r="K33" s="50"/>
      <c r="L33" s="42"/>
      <c r="M33" s="72"/>
    </row>
    <row r="34" spans="1:14" s="67" customFormat="1" x14ac:dyDescent="0.2">
      <c r="A34" s="2"/>
      <c r="B34" s="73"/>
      <c r="C34" s="33"/>
      <c r="D34" s="34"/>
      <c r="E34" s="35"/>
      <c r="F34" s="36"/>
      <c r="G34" s="50"/>
      <c r="H34" s="50"/>
      <c r="I34" s="69"/>
      <c r="J34" s="50"/>
      <c r="K34" s="50"/>
      <c r="L34" s="42"/>
      <c r="M34" s="72"/>
    </row>
    <row r="35" spans="1:14" s="67" customFormat="1" ht="31.5" customHeight="1" x14ac:dyDescent="0.2">
      <c r="A35" s="2" t="s">
        <v>157</v>
      </c>
      <c r="B35" s="1" t="s">
        <v>8</v>
      </c>
      <c r="C35" s="33" t="s">
        <v>43</v>
      </c>
      <c r="D35" s="34"/>
      <c r="E35" s="35">
        <f>D36</f>
        <v>420</v>
      </c>
      <c r="F35" s="36" t="s">
        <v>35</v>
      </c>
      <c r="G35" s="43"/>
      <c r="H35" s="74"/>
      <c r="I35" s="45">
        <f>SUM(G35:H35)</f>
        <v>0</v>
      </c>
      <c r="J35" s="46">
        <f>E35*G35</f>
        <v>0</v>
      </c>
      <c r="K35" s="75">
        <f>E35*H35</f>
        <v>0</v>
      </c>
      <c r="L35" s="48">
        <f>I35*E35</f>
        <v>0</v>
      </c>
      <c r="M35" s="76"/>
      <c r="N35" s="76"/>
    </row>
    <row r="36" spans="1:14" s="67" customFormat="1" x14ac:dyDescent="0.2">
      <c r="A36" s="2"/>
      <c r="B36" s="73"/>
      <c r="C36" s="77" t="s">
        <v>147</v>
      </c>
      <c r="D36" s="34">
        <v>420</v>
      </c>
      <c r="E36" s="35"/>
      <c r="F36" s="36"/>
      <c r="G36" s="50"/>
      <c r="H36" s="50"/>
      <c r="I36" s="64"/>
      <c r="J36" s="50"/>
      <c r="K36" s="50"/>
      <c r="L36" s="50"/>
      <c r="M36" s="72"/>
    </row>
    <row r="37" spans="1:14" s="67" customFormat="1" x14ac:dyDescent="0.2">
      <c r="A37" s="2"/>
      <c r="B37" s="73"/>
      <c r="C37" s="77"/>
      <c r="D37" s="34"/>
      <c r="E37" s="35"/>
      <c r="F37" s="36"/>
      <c r="G37" s="50"/>
      <c r="H37" s="50"/>
      <c r="I37" s="64"/>
      <c r="J37" s="50"/>
      <c r="K37" s="50"/>
      <c r="L37" s="50"/>
      <c r="M37" s="72"/>
    </row>
    <row r="38" spans="1:14" s="67" customFormat="1" ht="18.75" x14ac:dyDescent="0.2">
      <c r="A38" s="2" t="s">
        <v>158</v>
      </c>
      <c r="B38" s="1" t="s">
        <v>42</v>
      </c>
      <c r="C38" s="78" t="s">
        <v>63</v>
      </c>
      <c r="D38" s="34"/>
      <c r="E38" s="35">
        <f>D39</f>
        <v>320</v>
      </c>
      <c r="F38" s="36" t="s">
        <v>34</v>
      </c>
      <c r="G38" s="43"/>
      <c r="H38" s="74"/>
      <c r="I38" s="45">
        <f>SUM(G38:H38)</f>
        <v>0</v>
      </c>
      <c r="J38" s="46">
        <f>E38*G38</f>
        <v>0</v>
      </c>
      <c r="K38" s="75">
        <f>E38*H38</f>
        <v>0</v>
      </c>
      <c r="L38" s="48">
        <f>I38*E38</f>
        <v>0</v>
      </c>
      <c r="M38" s="72"/>
    </row>
    <row r="39" spans="1:14" s="67" customFormat="1" x14ac:dyDescent="0.2">
      <c r="A39" s="2"/>
      <c r="B39" s="1"/>
      <c r="C39" s="49" t="s">
        <v>199</v>
      </c>
      <c r="D39" s="34">
        <v>320</v>
      </c>
      <c r="E39" s="35"/>
      <c r="F39" s="36"/>
      <c r="G39" s="50"/>
      <c r="H39" s="50"/>
      <c r="I39" s="64"/>
      <c r="J39" s="50"/>
      <c r="K39" s="50"/>
      <c r="L39" s="50"/>
      <c r="M39" s="72"/>
    </row>
    <row r="40" spans="1:14" s="67" customFormat="1" x14ac:dyDescent="0.2">
      <c r="A40" s="2"/>
      <c r="B40" s="1"/>
      <c r="C40" s="49"/>
      <c r="D40" s="34"/>
      <c r="E40" s="35"/>
      <c r="F40" s="36"/>
      <c r="G40" s="50"/>
      <c r="H40" s="50"/>
      <c r="I40" s="64"/>
      <c r="J40" s="50"/>
      <c r="K40" s="50"/>
      <c r="L40" s="50"/>
      <c r="M40" s="72"/>
    </row>
    <row r="41" spans="1:14" s="67" customFormat="1" ht="15" customHeight="1" x14ac:dyDescent="0.2">
      <c r="A41" s="2"/>
      <c r="B41" s="1" t="s">
        <v>9</v>
      </c>
      <c r="C41" s="1" t="s">
        <v>10</v>
      </c>
      <c r="D41" s="34"/>
      <c r="E41" s="35"/>
      <c r="F41" s="36"/>
      <c r="G41" s="68"/>
      <c r="H41" s="68"/>
      <c r="I41" s="69"/>
      <c r="J41" s="68"/>
      <c r="K41" s="68"/>
      <c r="L41" s="42"/>
      <c r="M41" s="72"/>
    </row>
    <row r="42" spans="1:14" s="67" customFormat="1" ht="15" customHeight="1" x14ac:dyDescent="0.2">
      <c r="A42" s="2"/>
      <c r="B42" s="1"/>
      <c r="C42" s="1"/>
      <c r="D42" s="34"/>
      <c r="E42" s="35"/>
      <c r="F42" s="36"/>
      <c r="G42" s="68"/>
      <c r="H42" s="68"/>
      <c r="I42" s="69"/>
      <c r="J42" s="68"/>
      <c r="K42" s="68"/>
      <c r="L42" s="42"/>
      <c r="M42" s="72"/>
    </row>
    <row r="43" spans="1:14" s="67" customFormat="1" ht="20.25" customHeight="1" x14ac:dyDescent="0.3">
      <c r="A43" s="2" t="s">
        <v>159</v>
      </c>
      <c r="B43" s="143" t="s">
        <v>74</v>
      </c>
      <c r="C43" s="198" t="s">
        <v>77</v>
      </c>
      <c r="D43" s="203"/>
      <c r="E43" s="161">
        <f>D44+D45+D46</f>
        <v>572</v>
      </c>
      <c r="F43" s="162" t="s">
        <v>34</v>
      </c>
      <c r="G43" s="163"/>
      <c r="H43" s="164"/>
      <c r="I43" s="178">
        <f>SUM(G43:H43)</f>
        <v>0</v>
      </c>
      <c r="J43" s="166">
        <f>E43*G43</f>
        <v>0</v>
      </c>
      <c r="K43" s="179">
        <f>E43*H43</f>
        <v>0</v>
      </c>
      <c r="L43" s="168">
        <f>I43*E43</f>
        <v>0</v>
      </c>
      <c r="M43" s="72"/>
    </row>
    <row r="44" spans="1:14" s="67" customFormat="1" ht="15" customHeight="1" x14ac:dyDescent="0.25">
      <c r="A44" s="2"/>
      <c r="B44" s="143"/>
      <c r="C44" s="169" t="s">
        <v>103</v>
      </c>
      <c r="D44" s="203">
        <v>185</v>
      </c>
      <c r="E44" s="161"/>
      <c r="F44" s="162"/>
      <c r="G44" s="204"/>
      <c r="H44" s="204"/>
      <c r="I44" s="205"/>
      <c r="J44" s="204"/>
      <c r="K44" s="204"/>
      <c r="L44" s="197"/>
      <c r="M44" s="72"/>
    </row>
    <row r="45" spans="1:14" s="67" customFormat="1" ht="15" customHeight="1" x14ac:dyDescent="0.25">
      <c r="A45" s="2"/>
      <c r="B45" s="143"/>
      <c r="C45" s="169" t="s">
        <v>141</v>
      </c>
      <c r="D45" s="203">
        <v>322</v>
      </c>
      <c r="E45" s="161"/>
      <c r="F45" s="162"/>
      <c r="G45" s="204"/>
      <c r="H45" s="204"/>
      <c r="I45" s="205"/>
      <c r="J45" s="204"/>
      <c r="K45" s="204"/>
      <c r="L45" s="197"/>
      <c r="M45" s="72"/>
    </row>
    <row r="46" spans="1:14" s="67" customFormat="1" ht="15" customHeight="1" x14ac:dyDescent="0.25">
      <c r="A46" s="2"/>
      <c r="B46" s="143"/>
      <c r="C46" s="169" t="s">
        <v>102</v>
      </c>
      <c r="D46" s="203">
        <v>65</v>
      </c>
      <c r="E46" s="161"/>
      <c r="F46" s="162"/>
      <c r="G46" s="204"/>
      <c r="H46" s="204"/>
      <c r="I46" s="205"/>
      <c r="J46" s="204"/>
      <c r="K46" s="204"/>
      <c r="L46" s="197"/>
      <c r="M46" s="72"/>
    </row>
    <row r="47" spans="1:14" s="67" customFormat="1" x14ac:dyDescent="0.2">
      <c r="A47" s="2"/>
      <c r="B47" s="1"/>
      <c r="C47" s="1"/>
      <c r="D47" s="34"/>
      <c r="E47" s="35"/>
      <c r="F47" s="36"/>
      <c r="G47" s="68"/>
      <c r="H47" s="68"/>
      <c r="I47" s="69"/>
      <c r="J47" s="68"/>
      <c r="K47" s="68"/>
      <c r="L47" s="42"/>
      <c r="M47" s="72"/>
    </row>
    <row r="48" spans="1:14" s="67" customFormat="1" ht="18.75" x14ac:dyDescent="0.2">
      <c r="A48" s="2" t="s">
        <v>160</v>
      </c>
      <c r="B48" s="1" t="s">
        <v>33</v>
      </c>
      <c r="C48" s="33" t="s">
        <v>85</v>
      </c>
      <c r="D48" s="34"/>
      <c r="E48" s="35">
        <f>D49+D50+D51</f>
        <v>572</v>
      </c>
      <c r="F48" s="36" t="s">
        <v>34</v>
      </c>
      <c r="G48" s="43"/>
      <c r="H48" s="44"/>
      <c r="I48" s="45">
        <f>SUM(G48:H48)</f>
        <v>0</v>
      </c>
      <c r="J48" s="46">
        <f>E48*G48</f>
        <v>0</v>
      </c>
      <c r="K48" s="47">
        <f>E48*H48</f>
        <v>0</v>
      </c>
      <c r="L48" s="48">
        <f>I48*E48</f>
        <v>0</v>
      </c>
      <c r="M48" s="72"/>
    </row>
    <row r="49" spans="1:13" s="67" customFormat="1" x14ac:dyDescent="0.25">
      <c r="A49" s="2"/>
      <c r="B49" s="1"/>
      <c r="C49" s="169" t="s">
        <v>103</v>
      </c>
      <c r="D49" s="203">
        <v>185</v>
      </c>
      <c r="E49" s="35"/>
      <c r="F49" s="36"/>
      <c r="G49" s="37"/>
      <c r="H49" s="38"/>
      <c r="I49" s="39"/>
      <c r="J49" s="40"/>
      <c r="K49" s="41"/>
      <c r="L49" s="42"/>
      <c r="M49" s="72"/>
    </row>
    <row r="50" spans="1:13" s="67" customFormat="1" x14ac:dyDescent="0.25">
      <c r="A50" s="2"/>
      <c r="B50" s="1"/>
      <c r="C50" s="169" t="s">
        <v>141</v>
      </c>
      <c r="D50" s="203">
        <v>322</v>
      </c>
      <c r="E50" s="35"/>
      <c r="F50" s="36"/>
      <c r="G50" s="37"/>
      <c r="H50" s="38"/>
      <c r="I50" s="39"/>
      <c r="J50" s="40"/>
      <c r="K50" s="41"/>
      <c r="L50" s="42"/>
      <c r="M50" s="72"/>
    </row>
    <row r="51" spans="1:13" s="67" customFormat="1" x14ac:dyDescent="0.25">
      <c r="A51" s="2"/>
      <c r="B51" s="1"/>
      <c r="C51" s="169" t="s">
        <v>102</v>
      </c>
      <c r="D51" s="203">
        <v>65</v>
      </c>
      <c r="E51" s="35"/>
      <c r="F51" s="36"/>
      <c r="G51" s="37"/>
      <c r="H51" s="38"/>
      <c r="I51" s="39"/>
      <c r="J51" s="40"/>
      <c r="K51" s="41"/>
      <c r="L51" s="42"/>
      <c r="M51" s="72"/>
    </row>
    <row r="52" spans="1:13" s="67" customFormat="1" x14ac:dyDescent="0.2">
      <c r="A52" s="2"/>
      <c r="B52" s="1"/>
      <c r="C52" s="79"/>
      <c r="D52" s="34"/>
      <c r="E52" s="35"/>
      <c r="F52" s="36"/>
      <c r="G52" s="37"/>
      <c r="H52" s="38"/>
      <c r="I52" s="39"/>
      <c r="J52" s="40"/>
      <c r="K52" s="41"/>
      <c r="L52" s="42"/>
      <c r="M52" s="72"/>
    </row>
    <row r="53" spans="1:13" s="67" customFormat="1" ht="18.75" x14ac:dyDescent="0.2">
      <c r="A53" s="80" t="s">
        <v>161</v>
      </c>
      <c r="B53" s="1" t="s">
        <v>31</v>
      </c>
      <c r="C53" s="33" t="s">
        <v>64</v>
      </c>
      <c r="D53" s="34"/>
      <c r="E53" s="35">
        <f>D54+D55+D56</f>
        <v>1611</v>
      </c>
      <c r="F53" s="36" t="s">
        <v>35</v>
      </c>
      <c r="G53" s="43"/>
      <c r="H53" s="44"/>
      <c r="I53" s="45">
        <f>SUM(G53:H53)</f>
        <v>0</v>
      </c>
      <c r="J53" s="46">
        <f>E53*G53</f>
        <v>0</v>
      </c>
      <c r="K53" s="47">
        <f>E53*H53</f>
        <v>0</v>
      </c>
      <c r="L53" s="48">
        <f>I53*E53</f>
        <v>0</v>
      </c>
      <c r="M53" s="72"/>
    </row>
    <row r="54" spans="1:13" s="67" customFormat="1" ht="16.5" x14ac:dyDescent="0.2">
      <c r="A54" s="2"/>
      <c r="B54" s="81"/>
      <c r="C54" s="77" t="s">
        <v>140</v>
      </c>
      <c r="D54" s="34">
        <v>1410</v>
      </c>
      <c r="E54" s="35"/>
      <c r="F54" s="36"/>
      <c r="G54" s="37"/>
      <c r="H54" s="38"/>
      <c r="I54" s="39"/>
      <c r="J54" s="40"/>
      <c r="K54" s="41"/>
      <c r="L54" s="42"/>
      <c r="M54" s="72"/>
    </row>
    <row r="55" spans="1:13" s="67" customFormat="1" ht="16.5" x14ac:dyDescent="0.2">
      <c r="A55" s="2"/>
      <c r="B55" s="81"/>
      <c r="C55" s="77" t="s">
        <v>104</v>
      </c>
      <c r="D55" s="34">
        <v>181</v>
      </c>
      <c r="E55" s="35"/>
      <c r="F55" s="36"/>
      <c r="G55" s="37"/>
      <c r="H55" s="38"/>
      <c r="I55" s="39"/>
      <c r="J55" s="40"/>
      <c r="K55" s="41"/>
      <c r="L55" s="42"/>
      <c r="M55" s="72"/>
    </row>
    <row r="56" spans="1:13" s="67" customFormat="1" ht="16.5" x14ac:dyDescent="0.2">
      <c r="A56" s="2"/>
      <c r="B56" s="81"/>
      <c r="C56" s="77" t="s">
        <v>143</v>
      </c>
      <c r="D56" s="34">
        <v>20</v>
      </c>
      <c r="E56" s="35"/>
      <c r="F56" s="36"/>
      <c r="G56" s="37"/>
      <c r="H56" s="38"/>
      <c r="I56" s="39"/>
      <c r="J56" s="40"/>
      <c r="K56" s="41"/>
      <c r="L56" s="42"/>
      <c r="M56" s="72"/>
    </row>
    <row r="57" spans="1:13" s="67" customFormat="1" ht="16.5" x14ac:dyDescent="0.2">
      <c r="A57" s="2"/>
      <c r="B57" s="81"/>
      <c r="C57" s="49"/>
      <c r="D57" s="34"/>
      <c r="E57" s="35"/>
      <c r="F57" s="36"/>
      <c r="G57" s="37"/>
      <c r="H57" s="38"/>
      <c r="I57" s="39"/>
      <c r="J57" s="40"/>
      <c r="K57" s="41"/>
      <c r="L57" s="42"/>
      <c r="M57" s="72"/>
    </row>
    <row r="58" spans="1:13" s="67" customFormat="1" ht="18.75" x14ac:dyDescent="0.2">
      <c r="A58" s="2" t="s">
        <v>162</v>
      </c>
      <c r="B58" s="1" t="s">
        <v>32</v>
      </c>
      <c r="C58" s="33" t="s">
        <v>65</v>
      </c>
      <c r="D58" s="34"/>
      <c r="E58" s="35">
        <f>D59</f>
        <v>422</v>
      </c>
      <c r="F58" s="36" t="s">
        <v>35</v>
      </c>
      <c r="G58" s="43"/>
      <c r="H58" s="44"/>
      <c r="I58" s="45">
        <f>SUM(G58:H58)</f>
        <v>0</v>
      </c>
      <c r="J58" s="46">
        <f>E58*G58</f>
        <v>0</v>
      </c>
      <c r="K58" s="47">
        <f>E58*H58</f>
        <v>0</v>
      </c>
      <c r="L58" s="48">
        <f>I58*E58</f>
        <v>0</v>
      </c>
      <c r="M58" s="72"/>
    </row>
    <row r="59" spans="1:13" s="67" customFormat="1" ht="16.5" x14ac:dyDescent="0.2">
      <c r="A59" s="2"/>
      <c r="B59" s="1"/>
      <c r="C59" s="49" t="s">
        <v>105</v>
      </c>
      <c r="D59" s="34">
        <v>422</v>
      </c>
      <c r="E59" s="35"/>
      <c r="F59" s="36"/>
      <c r="G59" s="51"/>
      <c r="H59" s="52"/>
      <c r="I59" s="53"/>
      <c r="J59" s="54"/>
      <c r="K59" s="55"/>
      <c r="L59" s="56"/>
      <c r="M59" s="72"/>
    </row>
    <row r="60" spans="1:13" s="67" customFormat="1" ht="16.5" x14ac:dyDescent="0.2">
      <c r="A60" s="2"/>
      <c r="B60" s="1"/>
      <c r="C60" s="49"/>
      <c r="D60" s="34"/>
      <c r="E60" s="35"/>
      <c r="F60" s="36"/>
      <c r="G60" s="51"/>
      <c r="H60" s="52"/>
      <c r="I60" s="53"/>
      <c r="J60" s="54"/>
      <c r="K60" s="55"/>
      <c r="L60" s="56"/>
      <c r="M60" s="72"/>
    </row>
    <row r="61" spans="1:13" s="67" customFormat="1" ht="18.75" x14ac:dyDescent="0.2">
      <c r="A61" s="2" t="s">
        <v>163</v>
      </c>
      <c r="B61" s="1" t="s">
        <v>11</v>
      </c>
      <c r="C61" s="33" t="s">
        <v>73</v>
      </c>
      <c r="D61" s="34"/>
      <c r="E61" s="35">
        <f>D62</f>
        <v>61</v>
      </c>
      <c r="F61" s="36" t="s">
        <v>34</v>
      </c>
      <c r="G61" s="43"/>
      <c r="H61" s="44"/>
      <c r="I61" s="45">
        <f>SUM(G61:H61)</f>
        <v>0</v>
      </c>
      <c r="J61" s="46">
        <f>E61*G61</f>
        <v>0</v>
      </c>
      <c r="K61" s="47">
        <f>E61*H61</f>
        <v>0</v>
      </c>
      <c r="L61" s="48">
        <f>I61*E61</f>
        <v>0</v>
      </c>
      <c r="M61" s="72"/>
    </row>
    <row r="62" spans="1:13" s="67" customFormat="1" ht="16.5" x14ac:dyDescent="0.2">
      <c r="A62" s="2"/>
      <c r="B62" s="81"/>
      <c r="C62" s="79" t="s">
        <v>144</v>
      </c>
      <c r="D62" s="34">
        <v>61</v>
      </c>
      <c r="E62" s="35"/>
      <c r="F62" s="36"/>
      <c r="G62" s="37"/>
      <c r="H62" s="38"/>
      <c r="I62" s="39"/>
      <c r="J62" s="40"/>
      <c r="K62" s="41"/>
      <c r="L62" s="42"/>
      <c r="M62" s="72"/>
    </row>
    <row r="63" spans="1:13" s="67" customFormat="1" ht="16.5" x14ac:dyDescent="0.2">
      <c r="A63" s="2"/>
      <c r="B63" s="81"/>
      <c r="C63" s="79"/>
      <c r="D63" s="34"/>
      <c r="E63" s="35"/>
      <c r="F63" s="36"/>
      <c r="G63" s="37"/>
      <c r="H63" s="38"/>
      <c r="I63" s="39"/>
      <c r="J63" s="40"/>
      <c r="K63" s="41"/>
      <c r="L63" s="42"/>
      <c r="M63" s="72"/>
    </row>
    <row r="64" spans="1:13" s="67" customFormat="1" ht="31.5" x14ac:dyDescent="0.2">
      <c r="A64" s="2" t="s">
        <v>164</v>
      </c>
      <c r="B64" s="147" t="s">
        <v>60</v>
      </c>
      <c r="C64" s="33" t="s">
        <v>86</v>
      </c>
      <c r="D64" s="34"/>
      <c r="E64" s="148">
        <f>D65</f>
        <v>38</v>
      </c>
      <c r="F64" s="36" t="s">
        <v>34</v>
      </c>
      <c r="G64" s="149"/>
      <c r="H64" s="150"/>
      <c r="I64" s="59">
        <f>SUM(G64:H64)</f>
        <v>0</v>
      </c>
      <c r="J64" s="151">
        <f>E64*G64</f>
        <v>0</v>
      </c>
      <c r="K64" s="152">
        <f>E64*H64</f>
        <v>0</v>
      </c>
      <c r="L64" s="62">
        <f>I64*E64</f>
        <v>0</v>
      </c>
      <c r="M64" s="72"/>
    </row>
    <row r="65" spans="1:14" s="67" customFormat="1" ht="16.5" x14ac:dyDescent="0.2">
      <c r="A65" s="2"/>
      <c r="B65" s="147"/>
      <c r="C65" s="49" t="s">
        <v>107</v>
      </c>
      <c r="D65" s="34">
        <v>38</v>
      </c>
      <c r="E65" s="148"/>
      <c r="F65" s="36"/>
      <c r="G65" s="153"/>
      <c r="H65" s="154"/>
      <c r="I65" s="155"/>
      <c r="J65" s="156"/>
      <c r="K65" s="157"/>
      <c r="L65" s="158"/>
      <c r="M65" s="72"/>
    </row>
    <row r="66" spans="1:14" s="67" customFormat="1" ht="16.5" x14ac:dyDescent="0.2">
      <c r="A66" s="2"/>
      <c r="B66" s="147"/>
      <c r="C66" s="33"/>
      <c r="D66" s="34"/>
      <c r="E66" s="148"/>
      <c r="F66" s="36"/>
      <c r="G66" s="153"/>
      <c r="H66" s="154"/>
      <c r="I66" s="155"/>
      <c r="J66" s="156"/>
      <c r="K66" s="157"/>
      <c r="L66" s="158"/>
      <c r="M66" s="72"/>
    </row>
    <row r="67" spans="1:14" s="67" customFormat="1" ht="31.5" x14ac:dyDescent="0.2">
      <c r="A67" s="2" t="s">
        <v>165</v>
      </c>
      <c r="B67" s="1" t="s">
        <v>61</v>
      </c>
      <c r="C67" s="33" t="s">
        <v>106</v>
      </c>
      <c r="D67" s="34"/>
      <c r="E67" s="148">
        <f>D68</f>
        <v>56</v>
      </c>
      <c r="F67" s="36" t="s">
        <v>34</v>
      </c>
      <c r="G67" s="149"/>
      <c r="H67" s="150"/>
      <c r="I67" s="59">
        <f>G67+H67</f>
        <v>0</v>
      </c>
      <c r="J67" s="151">
        <f>E67*G67</f>
        <v>0</v>
      </c>
      <c r="K67" s="152">
        <f>E67*H67</f>
        <v>0</v>
      </c>
      <c r="L67" s="62">
        <f>I67*E67</f>
        <v>0</v>
      </c>
      <c r="M67" s="72"/>
    </row>
    <row r="68" spans="1:14" s="67" customFormat="1" ht="16.5" x14ac:dyDescent="0.2">
      <c r="A68" s="2"/>
      <c r="B68" s="147"/>
      <c r="C68" s="49" t="s">
        <v>108</v>
      </c>
      <c r="D68" s="34">
        <v>56</v>
      </c>
      <c r="E68" s="148"/>
      <c r="F68" s="36"/>
      <c r="G68" s="153"/>
      <c r="H68" s="154"/>
      <c r="I68" s="155"/>
      <c r="J68" s="156"/>
      <c r="K68" s="157"/>
      <c r="L68" s="158"/>
      <c r="M68" s="72"/>
    </row>
    <row r="69" spans="1:14" s="67" customFormat="1" ht="16.5" x14ac:dyDescent="0.2">
      <c r="A69" s="2"/>
      <c r="B69" s="81"/>
      <c r="C69" s="79"/>
      <c r="D69" s="34"/>
      <c r="E69" s="35"/>
      <c r="F69" s="36"/>
      <c r="G69" s="37"/>
      <c r="H69" s="38"/>
      <c r="I69" s="39"/>
      <c r="J69" s="40"/>
      <c r="K69" s="41"/>
      <c r="L69" s="42"/>
      <c r="M69" s="72"/>
    </row>
    <row r="70" spans="1:14" x14ac:dyDescent="0.2">
      <c r="B70" s="1" t="s">
        <v>12</v>
      </c>
      <c r="C70" s="78" t="s">
        <v>13</v>
      </c>
      <c r="E70" s="35"/>
      <c r="F70" s="36"/>
      <c r="G70" s="82"/>
      <c r="H70" s="82"/>
      <c r="I70" s="83"/>
      <c r="J70" s="82"/>
      <c r="K70" s="82"/>
      <c r="L70" s="82"/>
      <c r="M70" s="84"/>
    </row>
    <row r="71" spans="1:14" x14ac:dyDescent="0.2">
      <c r="C71" s="78"/>
      <c r="E71" s="35"/>
      <c r="F71" s="36"/>
      <c r="G71" s="50"/>
      <c r="H71" s="50"/>
      <c r="J71" s="50"/>
      <c r="K71" s="50"/>
      <c r="M71" s="84"/>
    </row>
    <row r="72" spans="1:14" ht="31.5" x14ac:dyDescent="0.2">
      <c r="A72" s="2" t="s">
        <v>166</v>
      </c>
      <c r="B72" s="1" t="s">
        <v>17</v>
      </c>
      <c r="C72" s="33" t="s">
        <v>44</v>
      </c>
      <c r="E72" s="35">
        <f>D73</f>
        <v>363</v>
      </c>
      <c r="F72" s="36" t="s">
        <v>14</v>
      </c>
      <c r="G72" s="85"/>
      <c r="H72" s="74"/>
      <c r="I72" s="45">
        <f>SUM(G72:H72)</f>
        <v>0</v>
      </c>
      <c r="J72" s="86">
        <f>E72*G72</f>
        <v>0</v>
      </c>
      <c r="K72" s="75">
        <f>E72*H72</f>
        <v>0</v>
      </c>
      <c r="L72" s="48">
        <f>I72*E72</f>
        <v>0</v>
      </c>
      <c r="M72" s="87"/>
      <c r="N72" s="87"/>
    </row>
    <row r="73" spans="1:14" x14ac:dyDescent="0.2">
      <c r="A73" s="88"/>
      <c r="C73" s="77" t="s">
        <v>110</v>
      </c>
      <c r="D73" s="34">
        <v>363</v>
      </c>
      <c r="E73" s="35"/>
      <c r="F73" s="36"/>
      <c r="G73" s="50"/>
      <c r="H73" s="50"/>
      <c r="J73" s="50"/>
      <c r="K73" s="50"/>
      <c r="M73" s="84"/>
    </row>
    <row r="74" spans="1:14" x14ac:dyDescent="0.2">
      <c r="A74" s="88"/>
      <c r="C74" s="77"/>
      <c r="E74" s="35"/>
      <c r="F74" s="36"/>
      <c r="M74" s="84"/>
    </row>
    <row r="75" spans="1:14" ht="47.25" x14ac:dyDescent="0.2">
      <c r="A75" s="2" t="s">
        <v>167</v>
      </c>
      <c r="B75" s="90" t="s">
        <v>18</v>
      </c>
      <c r="C75" s="91" t="s">
        <v>45</v>
      </c>
      <c r="D75" s="94"/>
      <c r="E75" s="95">
        <f>D76</f>
        <v>67</v>
      </c>
      <c r="F75" s="96" t="s">
        <v>14</v>
      </c>
      <c r="G75" s="85"/>
      <c r="H75" s="74"/>
      <c r="I75" s="45">
        <f>SUM(G75:H75)</f>
        <v>0</v>
      </c>
      <c r="J75" s="86">
        <f>E75*G75</f>
        <v>0</v>
      </c>
      <c r="K75" s="75">
        <f>E75*H75</f>
        <v>0</v>
      </c>
      <c r="L75" s="48">
        <f>I75*E75</f>
        <v>0</v>
      </c>
      <c r="M75" s="76"/>
      <c r="N75" s="76"/>
    </row>
    <row r="76" spans="1:14" x14ac:dyDescent="0.2">
      <c r="A76" s="88"/>
      <c r="B76" s="90"/>
      <c r="C76" s="77" t="s">
        <v>109</v>
      </c>
      <c r="D76" s="94">
        <v>67</v>
      </c>
      <c r="E76" s="95"/>
      <c r="F76" s="96"/>
      <c r="G76" s="50"/>
      <c r="H76" s="50"/>
      <c r="J76" s="50"/>
      <c r="K76" s="50"/>
      <c r="M76" s="72"/>
      <c r="N76" s="67"/>
    </row>
    <row r="77" spans="1:14" x14ac:dyDescent="0.2">
      <c r="A77" s="88"/>
      <c r="B77" s="90"/>
      <c r="C77" s="77"/>
      <c r="D77" s="94"/>
      <c r="E77" s="95"/>
      <c r="F77" s="96"/>
      <c r="G77" s="50"/>
      <c r="H77" s="50"/>
      <c r="J77" s="50"/>
      <c r="K77" s="50"/>
      <c r="M77" s="72"/>
      <c r="N77" s="67"/>
    </row>
    <row r="78" spans="1:14" ht="32.25" x14ac:dyDescent="0.3">
      <c r="A78" s="231" t="s">
        <v>168</v>
      </c>
      <c r="B78" s="90" t="s">
        <v>87</v>
      </c>
      <c r="C78" s="198" t="s">
        <v>94</v>
      </c>
      <c r="D78" s="216"/>
      <c r="E78" s="217">
        <f>D79</f>
        <v>112</v>
      </c>
      <c r="F78" s="218" t="s">
        <v>14</v>
      </c>
      <c r="G78" s="199"/>
      <c r="H78" s="200"/>
      <c r="I78" s="178">
        <f>SUM(G78:H78)</f>
        <v>0</v>
      </c>
      <c r="J78" s="201">
        <f>E78*G78</f>
        <v>0</v>
      </c>
      <c r="K78" s="202">
        <f>E78*H78</f>
        <v>0</v>
      </c>
      <c r="L78" s="168">
        <f>I78*E78</f>
        <v>0</v>
      </c>
      <c r="M78" s="72"/>
      <c r="N78" s="67"/>
    </row>
    <row r="79" spans="1:14" x14ac:dyDescent="0.25">
      <c r="A79" s="88"/>
      <c r="B79" s="215"/>
      <c r="C79" s="214" t="s">
        <v>155</v>
      </c>
      <c r="D79" s="216">
        <v>112</v>
      </c>
      <c r="E79" s="217"/>
      <c r="F79" s="218"/>
      <c r="G79" s="162"/>
      <c r="H79" s="162"/>
      <c r="I79" s="205"/>
      <c r="J79" s="162"/>
      <c r="K79" s="162"/>
      <c r="L79" s="197"/>
      <c r="M79" s="72"/>
      <c r="N79" s="67"/>
    </row>
    <row r="80" spans="1:14" x14ac:dyDescent="0.2">
      <c r="A80" s="88"/>
      <c r="B80" s="90"/>
      <c r="C80" s="97"/>
      <c r="F80" s="93"/>
      <c r="G80" s="50"/>
      <c r="H80" s="50"/>
      <c r="J80" s="50"/>
      <c r="K80" s="50"/>
      <c r="M80" s="72"/>
      <c r="N80" s="67"/>
    </row>
    <row r="81" spans="1:14" ht="31.5" x14ac:dyDescent="0.2">
      <c r="A81" s="2" t="s">
        <v>169</v>
      </c>
      <c r="B81" s="90" t="s">
        <v>30</v>
      </c>
      <c r="C81" s="91" t="s">
        <v>78</v>
      </c>
      <c r="D81" s="94"/>
      <c r="E81" s="95">
        <f>D82</f>
        <v>246</v>
      </c>
      <c r="F81" s="96" t="s">
        <v>14</v>
      </c>
      <c r="G81" s="85"/>
      <c r="H81" s="74"/>
      <c r="I81" s="45">
        <f>SUM(G81:H81)</f>
        <v>0</v>
      </c>
      <c r="J81" s="86">
        <f>E81*G81</f>
        <v>0</v>
      </c>
      <c r="K81" s="75">
        <f>E81*H81</f>
        <v>0</v>
      </c>
      <c r="L81" s="48">
        <f>I81*E81</f>
        <v>0</v>
      </c>
      <c r="M81" s="72"/>
      <c r="N81" s="67"/>
    </row>
    <row r="82" spans="1:14" x14ac:dyDescent="0.2">
      <c r="A82" s="98"/>
      <c r="B82" s="90"/>
      <c r="C82" s="77" t="s">
        <v>156</v>
      </c>
      <c r="D82" s="94">
        <v>246</v>
      </c>
      <c r="E82" s="95"/>
      <c r="F82" s="96"/>
      <c r="G82" s="50"/>
      <c r="H82" s="50"/>
      <c r="J82" s="50"/>
      <c r="K82" s="50"/>
      <c r="M82" s="72"/>
      <c r="N82" s="67"/>
    </row>
    <row r="83" spans="1:14" s="103" customFormat="1" ht="16.5" x14ac:dyDescent="0.2">
      <c r="A83" s="2"/>
      <c r="B83" s="90"/>
      <c r="C83" s="99"/>
      <c r="D83" s="94"/>
      <c r="E83" s="95"/>
      <c r="F83" s="96"/>
      <c r="G83" s="50"/>
      <c r="H83" s="50"/>
      <c r="I83" s="69"/>
      <c r="J83" s="50"/>
      <c r="K83" s="50"/>
      <c r="L83" s="100"/>
      <c r="M83" s="101"/>
      <c r="N83" s="102"/>
    </row>
    <row r="84" spans="1:14" s="103" customFormat="1" ht="16.5" x14ac:dyDescent="0.2">
      <c r="A84" s="2"/>
      <c r="B84" s="1" t="s">
        <v>37</v>
      </c>
      <c r="C84" s="78" t="s">
        <v>36</v>
      </c>
      <c r="D84" s="104"/>
      <c r="E84" s="105"/>
      <c r="F84" s="106"/>
      <c r="G84" s="107"/>
      <c r="H84" s="108"/>
      <c r="I84" s="109"/>
      <c r="J84" s="110"/>
      <c r="K84" s="111"/>
      <c r="L84" s="100"/>
      <c r="M84" s="101"/>
      <c r="N84" s="102"/>
    </row>
    <row r="85" spans="1:14" s="103" customFormat="1" ht="16.5" x14ac:dyDescent="0.2">
      <c r="A85" s="2"/>
      <c r="B85" s="1"/>
      <c r="C85" s="78"/>
      <c r="D85" s="104"/>
      <c r="E85" s="105"/>
      <c r="F85" s="106"/>
      <c r="G85" s="107"/>
      <c r="H85" s="108"/>
      <c r="I85" s="109"/>
      <c r="J85" s="110"/>
      <c r="K85" s="111"/>
      <c r="L85" s="100"/>
      <c r="M85" s="101"/>
      <c r="N85" s="102"/>
    </row>
    <row r="86" spans="1:14" s="103" customFormat="1" ht="16.5" x14ac:dyDescent="0.2">
      <c r="A86" s="2"/>
      <c r="B86" s="118" t="s">
        <v>38</v>
      </c>
      <c r="C86" s="1" t="s">
        <v>39</v>
      </c>
      <c r="D86" s="104"/>
      <c r="E86" s="105"/>
      <c r="F86" s="106"/>
      <c r="G86" s="107"/>
      <c r="H86" s="108"/>
      <c r="I86" s="109"/>
      <c r="J86" s="110"/>
      <c r="K86" s="111"/>
      <c r="L86" s="100"/>
      <c r="M86" s="101"/>
      <c r="N86" s="102"/>
    </row>
    <row r="87" spans="1:14" s="103" customFormat="1" ht="16.5" x14ac:dyDescent="0.2">
      <c r="A87" s="2"/>
      <c r="B87" s="118"/>
      <c r="C87" s="1"/>
      <c r="D87" s="104"/>
      <c r="E87" s="105"/>
      <c r="F87" s="106"/>
      <c r="G87" s="107"/>
      <c r="H87" s="108"/>
      <c r="I87" s="109"/>
      <c r="J87" s="110"/>
      <c r="K87" s="111"/>
      <c r="L87" s="100"/>
      <c r="M87" s="101"/>
      <c r="N87" s="102"/>
    </row>
    <row r="88" spans="1:14" s="103" customFormat="1" ht="16.5" x14ac:dyDescent="0.2">
      <c r="A88" s="2" t="s">
        <v>170</v>
      </c>
      <c r="B88" s="119" t="s">
        <v>116</v>
      </c>
      <c r="C88" s="120" t="s">
        <v>117</v>
      </c>
      <c r="D88" s="104"/>
      <c r="E88" s="105">
        <f>SUM(D89:D90)</f>
        <v>1</v>
      </c>
      <c r="F88" s="106" t="s">
        <v>15</v>
      </c>
      <c r="G88" s="85"/>
      <c r="H88" s="74"/>
      <c r="I88" s="45">
        <f>SUM(G88:H88)</f>
        <v>0</v>
      </c>
      <c r="J88" s="86">
        <f>E88*G88</f>
        <v>0</v>
      </c>
      <c r="K88" s="75">
        <f>E88*H88</f>
        <v>0</v>
      </c>
      <c r="L88" s="48">
        <f>I88*E88</f>
        <v>0</v>
      </c>
      <c r="M88" s="101"/>
      <c r="N88" s="102"/>
    </row>
    <row r="89" spans="1:14" s="103" customFormat="1" ht="16.5" x14ac:dyDescent="0.2">
      <c r="A89" s="2"/>
      <c r="B89" s="119"/>
      <c r="C89" s="230" t="s">
        <v>118</v>
      </c>
      <c r="D89" s="34">
        <v>1</v>
      </c>
      <c r="E89" s="105"/>
      <c r="F89" s="106"/>
      <c r="G89" s="112"/>
      <c r="H89" s="113"/>
      <c r="I89" s="114"/>
      <c r="J89" s="115"/>
      <c r="K89" s="116"/>
      <c r="L89" s="114"/>
      <c r="M89" s="101"/>
      <c r="N89" s="102"/>
    </row>
    <row r="90" spans="1:14" s="103" customFormat="1" ht="16.5" x14ac:dyDescent="0.2">
      <c r="A90" s="2"/>
      <c r="B90" s="118"/>
      <c r="C90" s="1"/>
      <c r="D90" s="104"/>
      <c r="E90" s="105"/>
      <c r="F90" s="106"/>
      <c r="G90" s="107"/>
      <c r="H90" s="108"/>
      <c r="I90" s="109"/>
      <c r="J90" s="110"/>
      <c r="K90" s="111"/>
      <c r="L90" s="100"/>
      <c r="M90" s="101"/>
      <c r="N90" s="102"/>
    </row>
    <row r="91" spans="1:14" s="103" customFormat="1" ht="16.5" x14ac:dyDescent="0.25">
      <c r="A91" s="2" t="s">
        <v>171</v>
      </c>
      <c r="B91" s="119" t="s">
        <v>40</v>
      </c>
      <c r="C91" s="144" t="s">
        <v>53</v>
      </c>
      <c r="D91" s="121"/>
      <c r="E91" s="105">
        <f>D92</f>
        <v>2</v>
      </c>
      <c r="F91" s="106" t="s">
        <v>15</v>
      </c>
      <c r="G91" s="85"/>
      <c r="H91" s="74"/>
      <c r="I91" s="45">
        <f>SUM(G91:H91)</f>
        <v>0</v>
      </c>
      <c r="J91" s="86">
        <f>E91*G91</f>
        <v>0</v>
      </c>
      <c r="K91" s="75">
        <f>E91*H91</f>
        <v>0</v>
      </c>
      <c r="L91" s="48">
        <f>I91*E91</f>
        <v>0</v>
      </c>
      <c r="M91" s="101"/>
      <c r="N91" s="102"/>
    </row>
    <row r="92" spans="1:14" s="103" customFormat="1" ht="16.5" x14ac:dyDescent="0.3">
      <c r="A92" s="2"/>
      <c r="B92" s="119"/>
      <c r="C92" s="145" t="s">
        <v>111</v>
      </c>
      <c r="D92" s="34">
        <v>2</v>
      </c>
      <c r="E92" s="105"/>
      <c r="F92" s="106"/>
      <c r="G92" s="122"/>
      <c r="H92" s="123"/>
      <c r="I92" s="53"/>
      <c r="J92" s="124"/>
      <c r="K92" s="125"/>
      <c r="L92" s="56"/>
      <c r="M92" s="101"/>
      <c r="N92" s="102"/>
    </row>
    <row r="93" spans="1:14" s="103" customFormat="1" ht="16.5" x14ac:dyDescent="0.3">
      <c r="A93" s="2"/>
      <c r="B93" s="119"/>
      <c r="C93" s="145"/>
      <c r="D93" s="34"/>
      <c r="E93" s="105"/>
      <c r="F93" s="106"/>
      <c r="G93" s="122"/>
      <c r="H93" s="123"/>
      <c r="I93" s="53"/>
      <c r="J93" s="124"/>
      <c r="K93" s="125"/>
      <c r="L93" s="56"/>
      <c r="M93" s="101"/>
      <c r="N93" s="102"/>
    </row>
    <row r="94" spans="1:14" s="103" customFormat="1" ht="16.5" x14ac:dyDescent="0.25">
      <c r="A94" s="2" t="s">
        <v>172</v>
      </c>
      <c r="B94" s="119" t="s">
        <v>54</v>
      </c>
      <c r="C94" s="144" t="s">
        <v>114</v>
      </c>
      <c r="D94" s="121"/>
      <c r="E94" s="105">
        <f>D95+D96</f>
        <v>2</v>
      </c>
      <c r="F94" s="106" t="s">
        <v>15</v>
      </c>
      <c r="G94" s="85"/>
      <c r="H94" s="74"/>
      <c r="I94" s="45">
        <f>SUM(G94:H94)</f>
        <v>0</v>
      </c>
      <c r="J94" s="86">
        <f>E94*G94</f>
        <v>0</v>
      </c>
      <c r="K94" s="75">
        <f>E94*H94</f>
        <v>0</v>
      </c>
      <c r="L94" s="48">
        <f>I94*E94</f>
        <v>0</v>
      </c>
      <c r="M94" s="101"/>
      <c r="N94" s="102"/>
    </row>
    <row r="95" spans="1:14" s="103" customFormat="1" ht="16.5" x14ac:dyDescent="0.3">
      <c r="A95" s="2"/>
      <c r="B95" s="119"/>
      <c r="C95" s="229" t="s">
        <v>113</v>
      </c>
      <c r="D95" s="34">
        <v>1</v>
      </c>
      <c r="E95" s="105"/>
      <c r="F95" s="106"/>
      <c r="G95" s="122"/>
      <c r="H95" s="123"/>
      <c r="I95" s="53"/>
      <c r="J95" s="124"/>
      <c r="K95" s="125"/>
      <c r="L95" s="56"/>
      <c r="M95" s="101"/>
      <c r="N95" s="102"/>
    </row>
    <row r="96" spans="1:14" s="103" customFormat="1" ht="16.5" x14ac:dyDescent="0.3">
      <c r="A96" s="2"/>
      <c r="B96" s="119"/>
      <c r="C96" s="229" t="s">
        <v>112</v>
      </c>
      <c r="D96" s="34">
        <v>1</v>
      </c>
      <c r="E96" s="105"/>
      <c r="F96" s="106"/>
      <c r="G96" s="122"/>
      <c r="H96" s="123"/>
      <c r="I96" s="53"/>
      <c r="J96" s="124"/>
      <c r="K96" s="125"/>
      <c r="L96" s="56"/>
      <c r="M96" s="101"/>
      <c r="N96" s="102"/>
    </row>
    <row r="97" spans="1:14" s="103" customFormat="1" ht="16.5" x14ac:dyDescent="0.3">
      <c r="A97" s="2"/>
      <c r="B97" s="119"/>
      <c r="C97" s="145"/>
      <c r="D97" s="34"/>
      <c r="E97" s="105"/>
      <c r="F97" s="106"/>
      <c r="G97" s="122"/>
      <c r="H97" s="123"/>
      <c r="I97" s="53"/>
      <c r="J97" s="124"/>
      <c r="K97" s="125"/>
      <c r="L97" s="56"/>
      <c r="M97" s="101"/>
      <c r="N97" s="102"/>
    </row>
    <row r="98" spans="1:14" s="103" customFormat="1" ht="16.5" x14ac:dyDescent="0.25">
      <c r="A98" s="2" t="s">
        <v>173</v>
      </c>
      <c r="B98" s="119" t="s">
        <v>56</v>
      </c>
      <c r="C98" s="144" t="s">
        <v>55</v>
      </c>
      <c r="D98" s="121"/>
      <c r="E98" s="105">
        <f>D99</f>
        <v>1</v>
      </c>
      <c r="F98" s="106" t="s">
        <v>15</v>
      </c>
      <c r="G98" s="85"/>
      <c r="H98" s="74"/>
      <c r="I98" s="45">
        <f>SUM(G98:H98)</f>
        <v>0</v>
      </c>
      <c r="J98" s="86">
        <f>E98*G98</f>
        <v>0</v>
      </c>
      <c r="K98" s="75">
        <f>E98*H98</f>
        <v>0</v>
      </c>
      <c r="L98" s="48">
        <f>I98*E98</f>
        <v>0</v>
      </c>
      <c r="M98" s="101"/>
      <c r="N98" s="102"/>
    </row>
    <row r="99" spans="1:14" s="103" customFormat="1" ht="16.5" x14ac:dyDescent="0.3">
      <c r="A99" s="2"/>
      <c r="B99" s="119"/>
      <c r="C99" s="229" t="s">
        <v>115</v>
      </c>
      <c r="D99" s="34">
        <v>1</v>
      </c>
      <c r="E99" s="105"/>
      <c r="F99" s="106"/>
      <c r="G99" s="122"/>
      <c r="H99" s="123"/>
      <c r="I99" s="53"/>
      <c r="J99" s="124"/>
      <c r="K99" s="125"/>
      <c r="L99" s="56"/>
      <c r="M99" s="101"/>
      <c r="N99" s="102"/>
    </row>
    <row r="100" spans="1:14" s="103" customFormat="1" ht="16.5" x14ac:dyDescent="0.3">
      <c r="A100" s="2"/>
      <c r="B100" s="119"/>
      <c r="C100" s="145"/>
      <c r="D100" s="34"/>
      <c r="E100" s="105"/>
      <c r="F100" s="106"/>
      <c r="G100" s="122"/>
      <c r="H100" s="123"/>
      <c r="I100" s="53"/>
      <c r="J100" s="124"/>
      <c r="K100" s="125"/>
      <c r="L100" s="56"/>
      <c r="M100" s="101"/>
      <c r="N100" s="102"/>
    </row>
    <row r="101" spans="1:14" s="103" customFormat="1" ht="16.5" x14ac:dyDescent="0.25">
      <c r="A101" s="2" t="s">
        <v>174</v>
      </c>
      <c r="B101" s="119" t="s">
        <v>57</v>
      </c>
      <c r="C101" s="144" t="s">
        <v>58</v>
      </c>
      <c r="D101" s="121"/>
      <c r="E101" s="105">
        <f>D102</f>
        <v>2</v>
      </c>
      <c r="F101" s="106" t="s">
        <v>15</v>
      </c>
      <c r="G101" s="85"/>
      <c r="H101" s="74"/>
      <c r="I101" s="45">
        <f>SUM(G101:H101)</f>
        <v>0</v>
      </c>
      <c r="J101" s="86">
        <f>E101*G101</f>
        <v>0</v>
      </c>
      <c r="K101" s="75">
        <f>E101*H101</f>
        <v>0</v>
      </c>
      <c r="L101" s="48">
        <f>I101*E101</f>
        <v>0</v>
      </c>
      <c r="M101" s="101"/>
      <c r="N101" s="102"/>
    </row>
    <row r="102" spans="1:14" s="103" customFormat="1" ht="16.5" x14ac:dyDescent="0.3">
      <c r="A102" s="2"/>
      <c r="B102" s="119"/>
      <c r="C102" s="229" t="s">
        <v>75</v>
      </c>
      <c r="D102" s="34">
        <v>2</v>
      </c>
      <c r="E102" s="105"/>
      <c r="F102" s="106"/>
      <c r="G102" s="122"/>
      <c r="H102" s="123"/>
      <c r="I102" s="53"/>
      <c r="J102" s="124"/>
      <c r="K102" s="125"/>
      <c r="L102" s="56"/>
      <c r="M102" s="101"/>
      <c r="N102" s="102"/>
    </row>
    <row r="103" spans="1:14" s="103" customFormat="1" ht="16.5" x14ac:dyDescent="0.2">
      <c r="A103" s="2"/>
      <c r="B103" s="117"/>
      <c r="C103" s="77"/>
      <c r="D103" s="34"/>
      <c r="E103" s="105"/>
      <c r="F103" s="106"/>
      <c r="G103" s="107"/>
      <c r="H103" s="108"/>
      <c r="I103" s="126"/>
      <c r="J103" s="127"/>
      <c r="K103" s="128"/>
      <c r="L103" s="100"/>
      <c r="M103" s="101"/>
      <c r="N103" s="102"/>
    </row>
    <row r="104" spans="1:14" s="103" customFormat="1" ht="16.5" x14ac:dyDescent="0.2">
      <c r="A104" s="2" t="s">
        <v>175</v>
      </c>
      <c r="B104" s="119" t="s">
        <v>41</v>
      </c>
      <c r="C104" s="120" t="s">
        <v>47</v>
      </c>
      <c r="D104" s="104"/>
      <c r="E104" s="105">
        <f>D105</f>
        <v>5</v>
      </c>
      <c r="F104" s="106" t="s">
        <v>15</v>
      </c>
      <c r="G104" s="85"/>
      <c r="H104" s="74"/>
      <c r="I104" s="45">
        <f>SUM(G104:H104)</f>
        <v>0</v>
      </c>
      <c r="J104" s="86">
        <f>E104*G104</f>
        <v>0</v>
      </c>
      <c r="K104" s="75">
        <f>E104*H104</f>
        <v>0</v>
      </c>
      <c r="L104" s="48">
        <f>I104*E104</f>
        <v>0</v>
      </c>
      <c r="M104" s="101"/>
      <c r="N104" s="102"/>
    </row>
    <row r="105" spans="1:14" s="103" customFormat="1" ht="16.5" x14ac:dyDescent="0.2">
      <c r="A105" s="2"/>
      <c r="B105" s="119"/>
      <c r="C105" s="77" t="s">
        <v>136</v>
      </c>
      <c r="D105" s="34">
        <v>5</v>
      </c>
      <c r="E105" s="105"/>
      <c r="F105" s="106"/>
      <c r="G105" s="112"/>
      <c r="H105" s="113"/>
      <c r="I105" s="114"/>
      <c r="J105" s="115"/>
      <c r="K105" s="116"/>
      <c r="L105" s="114"/>
      <c r="M105" s="101"/>
      <c r="N105" s="102"/>
    </row>
    <row r="106" spans="1:14" s="103" customFormat="1" ht="16.5" x14ac:dyDescent="0.2">
      <c r="A106" s="2"/>
      <c r="B106" s="119"/>
      <c r="C106" s="77"/>
      <c r="D106" s="34"/>
      <c r="E106" s="105"/>
      <c r="F106" s="106"/>
      <c r="G106" s="112"/>
      <c r="H106" s="113"/>
      <c r="I106" s="114"/>
      <c r="J106" s="115"/>
      <c r="K106" s="116"/>
      <c r="L106" s="114"/>
      <c r="M106" s="101"/>
      <c r="N106" s="102"/>
    </row>
    <row r="107" spans="1:14" s="103" customFormat="1" ht="16.5" x14ac:dyDescent="0.3">
      <c r="A107" s="2" t="s">
        <v>176</v>
      </c>
      <c r="B107" s="215" t="s">
        <v>88</v>
      </c>
      <c r="C107" s="146" t="s">
        <v>89</v>
      </c>
      <c r="D107" s="219"/>
      <c r="E107" s="212">
        <f>D108</f>
        <v>2.5</v>
      </c>
      <c r="F107" s="213" t="s">
        <v>90</v>
      </c>
      <c r="G107" s="199"/>
      <c r="H107" s="200"/>
      <c r="I107" s="178">
        <f>SUM(G107:H107)</f>
        <v>0</v>
      </c>
      <c r="J107" s="201">
        <f>E107*G107</f>
        <v>0</v>
      </c>
      <c r="K107" s="202">
        <f>H107*E107</f>
        <v>0</v>
      </c>
      <c r="L107" s="168">
        <f>SUM(J107:K107)</f>
        <v>0</v>
      </c>
      <c r="M107" s="101"/>
      <c r="N107" s="102"/>
    </row>
    <row r="108" spans="1:14" s="103" customFormat="1" ht="16.5" x14ac:dyDescent="0.3">
      <c r="A108" s="2"/>
      <c r="B108" s="220"/>
      <c r="C108" s="221" t="s">
        <v>119</v>
      </c>
      <c r="D108" s="219">
        <v>2.5</v>
      </c>
      <c r="E108" s="212"/>
      <c r="F108" s="213"/>
      <c r="G108" s="222"/>
      <c r="H108" s="223"/>
      <c r="I108" s="224"/>
      <c r="J108" s="225"/>
      <c r="K108" s="226"/>
      <c r="L108" s="224"/>
      <c r="M108" s="101"/>
      <c r="N108" s="102"/>
    </row>
    <row r="109" spans="1:14" s="103" customFormat="1" ht="16.5" x14ac:dyDescent="0.3">
      <c r="A109" s="2"/>
      <c r="B109" s="220"/>
      <c r="C109" s="221"/>
      <c r="D109" s="219"/>
      <c r="E109" s="212"/>
      <c r="F109" s="213"/>
      <c r="G109" s="222"/>
      <c r="H109" s="223"/>
      <c r="I109" s="224"/>
      <c r="J109" s="225"/>
      <c r="K109" s="226"/>
      <c r="L109" s="224"/>
      <c r="M109" s="101"/>
      <c r="N109" s="102"/>
    </row>
    <row r="110" spans="1:14" s="103" customFormat="1" ht="16.5" x14ac:dyDescent="0.3">
      <c r="A110" s="2" t="s">
        <v>177</v>
      </c>
      <c r="B110" s="215" t="s">
        <v>88</v>
      </c>
      <c r="C110" s="227" t="s">
        <v>91</v>
      </c>
      <c r="D110" s="211"/>
      <c r="E110" s="212">
        <f>D111</f>
        <v>1</v>
      </c>
      <c r="F110" s="213" t="s">
        <v>15</v>
      </c>
      <c r="G110" s="163"/>
      <c r="H110" s="164"/>
      <c r="I110" s="165">
        <f>G110+H110</f>
        <v>0</v>
      </c>
      <c r="J110" s="166">
        <f>E110*G110</f>
        <v>0</v>
      </c>
      <c r="K110" s="167">
        <f>E110*H110</f>
        <v>0</v>
      </c>
      <c r="L110" s="168">
        <f>I110*E110</f>
        <v>0</v>
      </c>
      <c r="M110" s="101"/>
      <c r="N110" s="102"/>
    </row>
    <row r="111" spans="1:14" s="103" customFormat="1" ht="16.5" x14ac:dyDescent="0.3">
      <c r="A111" s="2"/>
      <c r="B111" s="210"/>
      <c r="C111" s="214" t="s">
        <v>92</v>
      </c>
      <c r="D111" s="211">
        <v>1</v>
      </c>
      <c r="E111" s="212"/>
      <c r="F111" s="213"/>
      <c r="G111" s="170"/>
      <c r="H111" s="171"/>
      <c r="I111" s="172"/>
      <c r="J111" s="173"/>
      <c r="K111" s="174"/>
      <c r="L111" s="175"/>
      <c r="M111" s="101"/>
      <c r="N111" s="102"/>
    </row>
    <row r="112" spans="1:14" s="103" customFormat="1" ht="16.5" x14ac:dyDescent="0.3">
      <c r="A112" s="2"/>
      <c r="B112" s="210"/>
      <c r="C112" s="214"/>
      <c r="D112" s="211"/>
      <c r="E112" s="212"/>
      <c r="F112" s="213"/>
      <c r="G112" s="170"/>
      <c r="H112" s="171"/>
      <c r="I112" s="172"/>
      <c r="J112" s="173"/>
      <c r="K112" s="174"/>
      <c r="L112" s="175"/>
      <c r="M112" s="101"/>
      <c r="N112" s="102"/>
    </row>
    <row r="113" spans="1:15" s="103" customFormat="1" ht="16.5" x14ac:dyDescent="0.25">
      <c r="A113" s="2" t="s">
        <v>178</v>
      </c>
      <c r="B113" s="215" t="s">
        <v>88</v>
      </c>
      <c r="C113" s="78" t="s">
        <v>59</v>
      </c>
      <c r="D113" s="34"/>
      <c r="E113" s="35">
        <f>D114</f>
        <v>1</v>
      </c>
      <c r="F113" s="36" t="s">
        <v>15</v>
      </c>
      <c r="G113" s="43"/>
      <c r="H113" s="44"/>
      <c r="I113" s="129">
        <f>G113+H113</f>
        <v>0</v>
      </c>
      <c r="J113" s="46">
        <f>E113*G113</f>
        <v>0</v>
      </c>
      <c r="K113" s="130">
        <f>E113*H113</f>
        <v>0</v>
      </c>
      <c r="L113" s="48">
        <f>I113*E113</f>
        <v>0</v>
      </c>
      <c r="M113" s="101"/>
      <c r="N113" s="102"/>
    </row>
    <row r="114" spans="1:15" s="103" customFormat="1" ht="16.5" x14ac:dyDescent="0.2">
      <c r="A114" s="2"/>
      <c r="B114" s="1"/>
      <c r="C114" s="49" t="s">
        <v>127</v>
      </c>
      <c r="D114" s="34">
        <v>1</v>
      </c>
      <c r="E114" s="35"/>
      <c r="F114" s="36"/>
      <c r="G114" s="50"/>
      <c r="H114" s="50"/>
      <c r="I114" s="69"/>
      <c r="J114" s="50"/>
      <c r="K114" s="50"/>
      <c r="L114" s="42"/>
      <c r="M114" s="101"/>
      <c r="N114" s="102"/>
    </row>
    <row r="115" spans="1:15" s="103" customFormat="1" ht="16.5" x14ac:dyDescent="0.2">
      <c r="A115" s="2"/>
      <c r="B115" s="1"/>
      <c r="C115" s="49"/>
      <c r="D115" s="34"/>
      <c r="E115" s="35"/>
      <c r="F115" s="36"/>
      <c r="G115" s="50"/>
      <c r="H115" s="50"/>
      <c r="I115" s="69"/>
      <c r="J115" s="50"/>
      <c r="K115" s="50"/>
      <c r="L115" s="42"/>
      <c r="M115" s="101"/>
      <c r="N115" s="102"/>
    </row>
    <row r="116" spans="1:15" x14ac:dyDescent="0.2">
      <c r="C116" s="78" t="s">
        <v>21</v>
      </c>
      <c r="G116" s="50"/>
      <c r="H116" s="50"/>
      <c r="J116" s="50"/>
      <c r="K116" s="50"/>
      <c r="M116" s="72"/>
      <c r="N116" s="67"/>
      <c r="O116" s="67"/>
    </row>
    <row r="117" spans="1:15" x14ac:dyDescent="0.2">
      <c r="C117" s="78"/>
      <c r="G117" s="50"/>
      <c r="H117" s="50"/>
      <c r="J117" s="50"/>
      <c r="K117" s="50"/>
      <c r="M117" s="72"/>
      <c r="N117" s="67"/>
      <c r="O117" s="67"/>
    </row>
    <row r="118" spans="1:15" ht="63.75" x14ac:dyDescent="0.3">
      <c r="A118" s="2" t="s">
        <v>179</v>
      </c>
      <c r="B118" s="147" t="s">
        <v>11</v>
      </c>
      <c r="C118" s="146" t="s">
        <v>148</v>
      </c>
      <c r="D118" s="160"/>
      <c r="E118" s="161">
        <f>D119</f>
        <v>2</v>
      </c>
      <c r="F118" s="162" t="s">
        <v>15</v>
      </c>
      <c r="G118" s="163"/>
      <c r="H118" s="164"/>
      <c r="I118" s="165">
        <f>G118+H118</f>
        <v>0</v>
      </c>
      <c r="J118" s="166">
        <f>E118*G118</f>
        <v>0</v>
      </c>
      <c r="K118" s="167">
        <f>E118*H118</f>
        <v>0</v>
      </c>
      <c r="L118" s="168">
        <f>I118*E118</f>
        <v>0</v>
      </c>
      <c r="M118" s="72"/>
      <c r="N118" s="67"/>
      <c r="O118" s="67"/>
    </row>
    <row r="119" spans="1:15" x14ac:dyDescent="0.25">
      <c r="B119" s="147"/>
      <c r="C119" s="169" t="s">
        <v>121</v>
      </c>
      <c r="D119" s="160">
        <v>2</v>
      </c>
      <c r="E119" s="161"/>
      <c r="F119" s="162"/>
      <c r="G119" s="162"/>
      <c r="H119" s="162"/>
      <c r="I119" s="205"/>
      <c r="J119" s="162"/>
      <c r="K119" s="162"/>
      <c r="L119" s="197"/>
      <c r="M119" s="72"/>
      <c r="N119" s="67"/>
      <c r="O119" s="67"/>
    </row>
    <row r="120" spans="1:15" x14ac:dyDescent="0.2">
      <c r="C120" s="78"/>
      <c r="G120" s="50"/>
      <c r="H120" s="50"/>
      <c r="J120" s="50"/>
      <c r="K120" s="50"/>
      <c r="M120" s="72"/>
      <c r="N120" s="67"/>
      <c r="O120" s="67"/>
    </row>
    <row r="121" spans="1:15" ht="65.25" customHeight="1" x14ac:dyDescent="0.3">
      <c r="A121" s="2" t="s">
        <v>180</v>
      </c>
      <c r="B121" s="147" t="s">
        <v>11</v>
      </c>
      <c r="C121" s="33" t="s">
        <v>149</v>
      </c>
      <c r="D121" s="203"/>
      <c r="E121" s="161">
        <f>D122</f>
        <v>15</v>
      </c>
      <c r="F121" s="162" t="s">
        <v>14</v>
      </c>
      <c r="G121" s="206"/>
      <c r="H121" s="207"/>
      <c r="I121" s="165">
        <f>G121+H121</f>
        <v>0</v>
      </c>
      <c r="J121" s="166">
        <f>E121*G121</f>
        <v>0</v>
      </c>
      <c r="K121" s="167">
        <f>E121*H121</f>
        <v>0</v>
      </c>
      <c r="L121" s="168">
        <f>I121*E121</f>
        <v>0</v>
      </c>
      <c r="M121" s="72"/>
      <c r="N121" s="67"/>
      <c r="O121" s="67"/>
    </row>
    <row r="122" spans="1:15" ht="16.5" x14ac:dyDescent="0.3">
      <c r="B122" s="210"/>
      <c r="C122" s="169" t="s">
        <v>135</v>
      </c>
      <c r="D122" s="203">
        <v>15</v>
      </c>
      <c r="E122" s="161"/>
      <c r="F122" s="162"/>
      <c r="G122" s="208"/>
      <c r="H122" s="209"/>
      <c r="I122" s="172"/>
      <c r="J122" s="173"/>
      <c r="K122" s="174"/>
      <c r="L122" s="175"/>
      <c r="M122" s="72"/>
      <c r="N122" s="67"/>
      <c r="O122" s="67"/>
    </row>
    <row r="123" spans="1:15" x14ac:dyDescent="0.2">
      <c r="C123" s="78"/>
      <c r="G123" s="50"/>
      <c r="H123" s="50"/>
      <c r="J123" s="50"/>
      <c r="K123" s="50"/>
      <c r="M123" s="72"/>
      <c r="N123" s="67"/>
      <c r="O123" s="67"/>
    </row>
    <row r="124" spans="1:15" ht="16.5" x14ac:dyDescent="0.3">
      <c r="A124" s="2" t="s">
        <v>181</v>
      </c>
      <c r="B124" s="147" t="s">
        <v>11</v>
      </c>
      <c r="C124" s="198" t="s">
        <v>93</v>
      </c>
      <c r="D124" s="203"/>
      <c r="E124" s="161">
        <f>D125</f>
        <v>5</v>
      </c>
      <c r="F124" s="162" t="s">
        <v>15</v>
      </c>
      <c r="G124" s="206"/>
      <c r="H124" s="207"/>
      <c r="I124" s="165">
        <f>G124+H124</f>
        <v>0</v>
      </c>
      <c r="J124" s="166">
        <f>E124*G124</f>
        <v>0</v>
      </c>
      <c r="K124" s="167">
        <f>E124*H124</f>
        <v>0</v>
      </c>
      <c r="L124" s="168">
        <f>I124*E124</f>
        <v>0</v>
      </c>
      <c r="M124" s="72"/>
      <c r="N124" s="67"/>
      <c r="O124" s="67"/>
    </row>
    <row r="125" spans="1:15" ht="16.5" x14ac:dyDescent="0.3">
      <c r="B125" s="147"/>
      <c r="C125" s="169" t="s">
        <v>120</v>
      </c>
      <c r="D125" s="203">
        <v>5</v>
      </c>
      <c r="E125" s="161"/>
      <c r="F125" s="162"/>
      <c r="G125" s="208"/>
      <c r="H125" s="209"/>
      <c r="I125" s="172"/>
      <c r="J125" s="173"/>
      <c r="K125" s="174"/>
      <c r="L125" s="175"/>
      <c r="M125" s="72"/>
      <c r="N125" s="67"/>
      <c r="O125" s="67"/>
    </row>
    <row r="126" spans="1:15" ht="16.5" x14ac:dyDescent="0.3">
      <c r="B126" s="147"/>
      <c r="C126" s="169"/>
      <c r="D126" s="203"/>
      <c r="E126" s="161"/>
      <c r="F126" s="162"/>
      <c r="G126" s="208"/>
      <c r="H126" s="209"/>
      <c r="I126" s="172"/>
      <c r="J126" s="173"/>
      <c r="K126" s="174"/>
      <c r="L126" s="175"/>
      <c r="M126" s="72"/>
      <c r="N126" s="67"/>
      <c r="O126" s="67"/>
    </row>
    <row r="127" spans="1:15" ht="32.25" x14ac:dyDescent="0.3">
      <c r="A127" s="2" t="s">
        <v>182</v>
      </c>
      <c r="B127" s="147" t="s">
        <v>11</v>
      </c>
      <c r="C127" s="198" t="s">
        <v>150</v>
      </c>
      <c r="D127" s="203"/>
      <c r="E127" s="161">
        <f>D128</f>
        <v>2</v>
      </c>
      <c r="F127" s="162" t="s">
        <v>15</v>
      </c>
      <c r="G127" s="206"/>
      <c r="H127" s="207"/>
      <c r="I127" s="165">
        <f>G127+H127</f>
        <v>0</v>
      </c>
      <c r="J127" s="166">
        <f>E127*G127</f>
        <v>0</v>
      </c>
      <c r="K127" s="167">
        <f>E127*H127</f>
        <v>0</v>
      </c>
      <c r="L127" s="168">
        <f>I127*E127</f>
        <v>0</v>
      </c>
      <c r="M127" s="72"/>
      <c r="N127" s="67"/>
      <c r="O127" s="67"/>
    </row>
    <row r="128" spans="1:15" ht="16.5" x14ac:dyDescent="0.3">
      <c r="B128" s="147"/>
      <c r="C128" s="169" t="s">
        <v>125</v>
      </c>
      <c r="D128" s="203">
        <v>2</v>
      </c>
      <c r="E128" s="161"/>
      <c r="F128" s="162"/>
      <c r="G128" s="208"/>
      <c r="H128" s="209"/>
      <c r="I128" s="172"/>
      <c r="J128" s="173"/>
      <c r="K128" s="174"/>
      <c r="L128" s="175"/>
      <c r="M128" s="72"/>
      <c r="N128" s="67"/>
      <c r="O128" s="67"/>
    </row>
    <row r="129" spans="1:15" x14ac:dyDescent="0.2">
      <c r="C129" s="78"/>
      <c r="G129" s="50"/>
      <c r="H129" s="50"/>
      <c r="J129" s="50"/>
      <c r="K129" s="50"/>
      <c r="M129" s="72"/>
      <c r="N129" s="67"/>
      <c r="O129" s="67"/>
    </row>
    <row r="130" spans="1:15" ht="30.75" x14ac:dyDescent="0.2">
      <c r="A130" s="2" t="s">
        <v>183</v>
      </c>
      <c r="B130" s="147" t="s">
        <v>11</v>
      </c>
      <c r="C130" s="159" t="s">
        <v>151</v>
      </c>
      <c r="E130" s="35">
        <f>D131</f>
        <v>69.5</v>
      </c>
      <c r="F130" s="36" t="s">
        <v>46</v>
      </c>
      <c r="G130" s="43"/>
      <c r="H130" s="44"/>
      <c r="I130" s="129">
        <f>G130+H130</f>
        <v>0</v>
      </c>
      <c r="J130" s="46">
        <f>E130*G130</f>
        <v>0</v>
      </c>
      <c r="K130" s="130">
        <f>E130*H130</f>
        <v>0</v>
      </c>
      <c r="L130" s="48">
        <f>I130*E130</f>
        <v>0</v>
      </c>
      <c r="M130" s="72"/>
      <c r="N130" s="67"/>
      <c r="O130" s="67"/>
    </row>
    <row r="131" spans="1:15" ht="16.5" x14ac:dyDescent="0.3">
      <c r="B131" s="147"/>
      <c r="C131" s="228" t="s">
        <v>130</v>
      </c>
      <c r="D131" s="160">
        <v>69.5</v>
      </c>
      <c r="E131" s="161"/>
      <c r="F131" s="162"/>
      <c r="G131" s="170"/>
      <c r="H131" s="171"/>
      <c r="I131" s="172"/>
      <c r="J131" s="173"/>
      <c r="K131" s="174"/>
      <c r="L131" s="175"/>
      <c r="M131" s="72"/>
      <c r="N131" s="67"/>
      <c r="O131" s="67"/>
    </row>
    <row r="132" spans="1:15" x14ac:dyDescent="0.2">
      <c r="C132" s="78"/>
      <c r="E132" s="35"/>
      <c r="F132" s="36"/>
      <c r="G132" s="50"/>
      <c r="H132" s="50"/>
      <c r="J132" s="50"/>
      <c r="K132" s="50"/>
      <c r="M132" s="72"/>
      <c r="N132" s="67"/>
      <c r="O132" s="67"/>
    </row>
    <row r="133" spans="1:15" ht="31.5" x14ac:dyDescent="0.2">
      <c r="A133" s="2" t="s">
        <v>184</v>
      </c>
      <c r="B133" s="147" t="s">
        <v>11</v>
      </c>
      <c r="C133" s="159" t="s">
        <v>62</v>
      </c>
      <c r="E133" s="35">
        <f>D134</f>
        <v>69</v>
      </c>
      <c r="F133" s="36" t="s">
        <v>46</v>
      </c>
      <c r="G133" s="43"/>
      <c r="H133" s="44"/>
      <c r="I133" s="129">
        <f>G133+H133</f>
        <v>0</v>
      </c>
      <c r="J133" s="46">
        <f>E133*G133</f>
        <v>0</v>
      </c>
      <c r="K133" s="130">
        <f>E133*H133</f>
        <v>0</v>
      </c>
      <c r="L133" s="48">
        <f>I133*E133</f>
        <v>0</v>
      </c>
      <c r="M133" s="72"/>
      <c r="N133" s="67"/>
      <c r="O133" s="67"/>
    </row>
    <row r="134" spans="1:15" x14ac:dyDescent="0.2">
      <c r="C134" s="49" t="s">
        <v>131</v>
      </c>
      <c r="D134" s="34">
        <v>69</v>
      </c>
      <c r="E134" s="35"/>
      <c r="F134" s="36"/>
      <c r="G134" s="50"/>
      <c r="H134" s="50"/>
      <c r="J134" s="50"/>
      <c r="K134" s="50"/>
      <c r="M134" s="72"/>
      <c r="N134" s="67"/>
      <c r="O134" s="67"/>
    </row>
    <row r="135" spans="1:15" x14ac:dyDescent="0.2">
      <c r="C135" s="49"/>
      <c r="E135" s="35"/>
      <c r="F135" s="36"/>
      <c r="G135" s="50"/>
      <c r="H135" s="50"/>
      <c r="J135" s="50"/>
      <c r="K135" s="50"/>
      <c r="M135" s="72"/>
      <c r="N135" s="67"/>
      <c r="O135" s="67"/>
    </row>
    <row r="136" spans="1:15" ht="31.5" x14ac:dyDescent="0.2">
      <c r="A136" s="2" t="s">
        <v>185</v>
      </c>
      <c r="B136" s="147" t="s">
        <v>11</v>
      </c>
      <c r="C136" s="159" t="s">
        <v>145</v>
      </c>
      <c r="E136" s="35">
        <f>D137</f>
        <v>90</v>
      </c>
      <c r="F136" s="36" t="s">
        <v>46</v>
      </c>
      <c r="G136" s="43"/>
      <c r="H136" s="44"/>
      <c r="I136" s="129">
        <f>G136+H136</f>
        <v>0</v>
      </c>
      <c r="J136" s="46">
        <f>E136*G136</f>
        <v>0</v>
      </c>
      <c r="K136" s="130">
        <f>E136*H136</f>
        <v>0</v>
      </c>
      <c r="L136" s="48">
        <f>I136*E136</f>
        <v>0</v>
      </c>
      <c r="M136" s="72"/>
      <c r="N136" s="67"/>
      <c r="O136" s="67"/>
    </row>
    <row r="137" spans="1:15" x14ac:dyDescent="0.2">
      <c r="C137" s="49" t="s">
        <v>146</v>
      </c>
      <c r="D137" s="34">
        <v>90</v>
      </c>
      <c r="E137" s="35"/>
      <c r="F137" s="36"/>
      <c r="G137" s="50"/>
      <c r="H137" s="50"/>
      <c r="J137" s="50"/>
      <c r="K137" s="50"/>
      <c r="M137" s="72"/>
      <c r="N137" s="67"/>
      <c r="O137" s="67"/>
    </row>
    <row r="138" spans="1:15" x14ac:dyDescent="0.2">
      <c r="C138" s="49"/>
      <c r="E138" s="35"/>
      <c r="F138" s="36"/>
      <c r="G138" s="50"/>
      <c r="H138" s="50"/>
      <c r="J138" s="50"/>
      <c r="K138" s="50"/>
      <c r="M138" s="72"/>
      <c r="N138" s="67"/>
      <c r="O138" s="67"/>
    </row>
    <row r="139" spans="1:15" ht="47.25" x14ac:dyDescent="0.3">
      <c r="A139" s="2" t="s">
        <v>186</v>
      </c>
      <c r="B139" s="147" t="s">
        <v>11</v>
      </c>
      <c r="C139" s="159" t="s">
        <v>152</v>
      </c>
      <c r="D139" s="160"/>
      <c r="E139" s="161">
        <f>D140</f>
        <v>8</v>
      </c>
      <c r="F139" s="162" t="s">
        <v>15</v>
      </c>
      <c r="G139" s="163"/>
      <c r="H139" s="164"/>
      <c r="I139" s="165">
        <f>G139+H139</f>
        <v>0</v>
      </c>
      <c r="J139" s="166">
        <f>E139*G139</f>
        <v>0</v>
      </c>
      <c r="K139" s="167">
        <f>E139*H139</f>
        <v>0</v>
      </c>
      <c r="L139" s="168">
        <f>I139*E139</f>
        <v>0</v>
      </c>
      <c r="M139" s="72"/>
      <c r="N139" s="67"/>
      <c r="O139" s="67"/>
    </row>
    <row r="140" spans="1:15" x14ac:dyDescent="0.2">
      <c r="C140" s="49" t="s">
        <v>134</v>
      </c>
      <c r="D140" s="34">
        <v>8</v>
      </c>
      <c r="E140" s="35"/>
      <c r="F140" s="36"/>
      <c r="G140" s="50"/>
      <c r="H140" s="50"/>
      <c r="J140" s="50"/>
      <c r="K140" s="50"/>
      <c r="M140" s="72"/>
      <c r="N140" s="67"/>
      <c r="O140" s="67"/>
    </row>
    <row r="141" spans="1:15" x14ac:dyDescent="0.2">
      <c r="C141" s="49"/>
      <c r="E141" s="35"/>
      <c r="F141" s="36"/>
      <c r="G141" s="50"/>
      <c r="H141" s="50"/>
      <c r="J141" s="50"/>
      <c r="K141" s="50"/>
      <c r="M141" s="72"/>
      <c r="N141" s="67"/>
      <c r="O141" s="67"/>
    </row>
    <row r="142" spans="1:15" ht="31.5" x14ac:dyDescent="0.2">
      <c r="A142" s="2" t="s">
        <v>187</v>
      </c>
      <c r="B142" s="1" t="s">
        <v>11</v>
      </c>
      <c r="C142" s="78" t="s">
        <v>153</v>
      </c>
      <c r="E142" s="35">
        <f>D143</f>
        <v>25.6</v>
      </c>
      <c r="F142" s="36" t="s">
        <v>14</v>
      </c>
      <c r="G142" s="43"/>
      <c r="H142" s="44"/>
      <c r="I142" s="129">
        <f>G142+H142</f>
        <v>0</v>
      </c>
      <c r="J142" s="46">
        <f>E142*G142</f>
        <v>0</v>
      </c>
      <c r="K142" s="130">
        <f>E142*H142</f>
        <v>0</v>
      </c>
      <c r="L142" s="48">
        <f>I142*E142</f>
        <v>0</v>
      </c>
      <c r="M142" s="72"/>
      <c r="N142" s="67"/>
      <c r="O142" s="67"/>
    </row>
    <row r="143" spans="1:15" x14ac:dyDescent="0.2">
      <c r="C143" s="49" t="s">
        <v>133</v>
      </c>
      <c r="D143" s="34">
        <v>25.6</v>
      </c>
      <c r="E143" s="35"/>
      <c r="F143" s="36"/>
      <c r="G143" s="50"/>
      <c r="H143" s="50"/>
      <c r="J143" s="50"/>
      <c r="K143" s="50"/>
      <c r="M143" s="72"/>
      <c r="N143" s="67"/>
      <c r="O143" s="67"/>
    </row>
    <row r="144" spans="1:15" x14ac:dyDescent="0.2">
      <c r="C144" s="49"/>
      <c r="E144" s="35"/>
      <c r="F144" s="36"/>
      <c r="G144" s="50"/>
      <c r="H144" s="50"/>
      <c r="J144" s="50"/>
      <c r="K144" s="50"/>
      <c r="M144" s="72"/>
      <c r="N144" s="67"/>
      <c r="O144" s="67"/>
    </row>
    <row r="145" spans="1:15" ht="16.5" x14ac:dyDescent="0.2">
      <c r="A145" s="2" t="s">
        <v>188</v>
      </c>
      <c r="B145" s="1" t="s">
        <v>11</v>
      </c>
      <c r="C145" s="78" t="s">
        <v>124</v>
      </c>
      <c r="E145" s="35">
        <f>D146</f>
        <v>28</v>
      </c>
      <c r="F145" s="36" t="s">
        <v>14</v>
      </c>
      <c r="G145" s="43"/>
      <c r="H145" s="44"/>
      <c r="I145" s="129">
        <f>G145+H145</f>
        <v>0</v>
      </c>
      <c r="J145" s="46">
        <f>E145*G145</f>
        <v>0</v>
      </c>
      <c r="K145" s="130">
        <f>E145*H145</f>
        <v>0</v>
      </c>
      <c r="L145" s="48">
        <f>I145*E145</f>
        <v>0</v>
      </c>
      <c r="M145" s="72"/>
      <c r="N145" s="67"/>
      <c r="O145" s="67"/>
    </row>
    <row r="146" spans="1:15" x14ac:dyDescent="0.2">
      <c r="C146" s="49" t="s">
        <v>132</v>
      </c>
      <c r="D146" s="34">
        <v>28</v>
      </c>
      <c r="E146" s="35"/>
      <c r="F146" s="36"/>
      <c r="G146" s="50"/>
      <c r="H146" s="50"/>
      <c r="J146" s="50"/>
      <c r="K146" s="50"/>
      <c r="M146" s="72"/>
      <c r="N146" s="67"/>
      <c r="O146" s="67"/>
    </row>
    <row r="147" spans="1:15" x14ac:dyDescent="0.2">
      <c r="C147" s="49"/>
      <c r="E147" s="35"/>
      <c r="F147" s="36"/>
      <c r="G147" s="50"/>
      <c r="H147" s="50"/>
      <c r="J147" s="50"/>
      <c r="K147" s="50"/>
      <c r="M147" s="72"/>
      <c r="N147" s="67"/>
      <c r="O147" s="67"/>
    </row>
    <row r="148" spans="1:15" ht="47.25" x14ac:dyDescent="0.2">
      <c r="A148" s="2" t="s">
        <v>189</v>
      </c>
      <c r="B148" s="1" t="s">
        <v>11</v>
      </c>
      <c r="C148" s="78" t="s">
        <v>76</v>
      </c>
      <c r="E148" s="35">
        <f>D149</f>
        <v>27</v>
      </c>
      <c r="F148" s="36" t="s">
        <v>35</v>
      </c>
      <c r="G148" s="43"/>
      <c r="H148" s="44"/>
      <c r="I148" s="129">
        <f>G148+H148</f>
        <v>0</v>
      </c>
      <c r="J148" s="46">
        <f>E148*G148</f>
        <v>0</v>
      </c>
      <c r="K148" s="130">
        <f>E148*H148</f>
        <v>0</v>
      </c>
      <c r="L148" s="48">
        <f>I148*E148</f>
        <v>0</v>
      </c>
      <c r="M148" s="72"/>
      <c r="N148" s="67"/>
      <c r="O148" s="67"/>
    </row>
    <row r="149" spans="1:15" x14ac:dyDescent="0.2">
      <c r="C149" s="49" t="s">
        <v>154</v>
      </c>
      <c r="D149" s="34">
        <v>27</v>
      </c>
      <c r="E149" s="35"/>
      <c r="F149" s="36"/>
      <c r="G149" s="50"/>
      <c r="H149" s="50"/>
      <c r="J149" s="50"/>
      <c r="K149" s="50"/>
      <c r="M149" s="72"/>
      <c r="N149" s="67"/>
      <c r="O149" s="67"/>
    </row>
    <row r="150" spans="1:15" x14ac:dyDescent="0.2">
      <c r="C150" s="49"/>
      <c r="E150" s="35"/>
      <c r="F150" s="36"/>
      <c r="G150" s="50"/>
      <c r="H150" s="50"/>
      <c r="J150" s="50"/>
      <c r="K150" s="50"/>
      <c r="M150" s="72"/>
      <c r="N150" s="67"/>
      <c r="O150" s="67"/>
    </row>
    <row r="151" spans="1:15" ht="32.25" x14ac:dyDescent="0.3">
      <c r="A151" s="2" t="s">
        <v>190</v>
      </c>
      <c r="B151" s="1" t="s">
        <v>11</v>
      </c>
      <c r="C151" s="198" t="s">
        <v>200</v>
      </c>
      <c r="D151" s="203"/>
      <c r="E151" s="161">
        <f>D152</f>
        <v>47.5</v>
      </c>
      <c r="F151" s="162" t="s">
        <v>34</v>
      </c>
      <c r="G151" s="163"/>
      <c r="H151" s="164"/>
      <c r="I151" s="178">
        <f>SUM(G151:H151)</f>
        <v>0</v>
      </c>
      <c r="J151" s="166">
        <f>E151*G151</f>
        <v>0</v>
      </c>
      <c r="K151" s="179">
        <f>E151*H151</f>
        <v>0</v>
      </c>
      <c r="L151" s="168">
        <f>I151*E151</f>
        <v>0</v>
      </c>
      <c r="M151" s="72"/>
      <c r="N151" s="67"/>
      <c r="O151" s="67"/>
    </row>
    <row r="152" spans="1:15" x14ac:dyDescent="0.25">
      <c r="C152" s="169" t="s">
        <v>139</v>
      </c>
      <c r="D152" s="203">
        <v>47.5</v>
      </c>
      <c r="E152" s="161"/>
      <c r="F152" s="162"/>
      <c r="G152" s="204"/>
      <c r="H152" s="204"/>
      <c r="I152" s="205"/>
      <c r="J152" s="204"/>
      <c r="K152" s="204"/>
      <c r="L152" s="197"/>
      <c r="M152" s="72"/>
      <c r="N152" s="67"/>
      <c r="O152" s="67"/>
    </row>
    <row r="153" spans="1:15" x14ac:dyDescent="0.25">
      <c r="C153" s="169"/>
      <c r="D153" s="203"/>
      <c r="E153" s="161"/>
      <c r="F153" s="162"/>
      <c r="G153" s="204"/>
      <c r="H153" s="204"/>
      <c r="I153" s="205"/>
      <c r="J153" s="204"/>
      <c r="K153" s="204"/>
      <c r="L153" s="197"/>
      <c r="M153" s="72"/>
      <c r="N153" s="67"/>
      <c r="O153" s="67"/>
    </row>
    <row r="154" spans="1:15" ht="16.5" x14ac:dyDescent="0.3">
      <c r="A154" s="2" t="s">
        <v>191</v>
      </c>
      <c r="B154" s="1" t="s">
        <v>11</v>
      </c>
      <c r="C154" s="146" t="s">
        <v>126</v>
      </c>
      <c r="D154" s="203"/>
      <c r="E154" s="161">
        <f>1</f>
        <v>1</v>
      </c>
      <c r="F154" s="162" t="s">
        <v>15</v>
      </c>
      <c r="G154" s="163"/>
      <c r="H154" s="164"/>
      <c r="I154" s="178">
        <f>SUM(G154:H154)</f>
        <v>0</v>
      </c>
      <c r="J154" s="166">
        <f>E154*G154</f>
        <v>0</v>
      </c>
      <c r="K154" s="179">
        <f>E154*H154</f>
        <v>0</v>
      </c>
      <c r="L154" s="168">
        <f>I154*E154</f>
        <v>0</v>
      </c>
      <c r="M154" s="72"/>
      <c r="N154" s="67"/>
      <c r="O154" s="67"/>
    </row>
    <row r="155" spans="1:15" x14ac:dyDescent="0.25">
      <c r="C155" s="169" t="s">
        <v>127</v>
      </c>
      <c r="D155" s="203">
        <v>1</v>
      </c>
      <c r="E155" s="161"/>
      <c r="F155" s="162"/>
      <c r="G155" s="204"/>
      <c r="H155" s="204"/>
      <c r="I155" s="205"/>
      <c r="J155" s="204"/>
      <c r="K155" s="204"/>
      <c r="L155" s="197"/>
      <c r="M155" s="72"/>
      <c r="N155" s="67"/>
      <c r="O155" s="67"/>
    </row>
    <row r="156" spans="1:15" x14ac:dyDescent="0.25">
      <c r="C156" s="169"/>
      <c r="D156" s="203"/>
      <c r="E156" s="161"/>
      <c r="F156" s="162"/>
      <c r="G156" s="204"/>
      <c r="H156" s="204"/>
      <c r="I156" s="205"/>
      <c r="J156" s="204"/>
      <c r="K156" s="204"/>
      <c r="L156" s="197"/>
      <c r="M156" s="72"/>
      <c r="N156" s="67"/>
      <c r="O156" s="67"/>
    </row>
    <row r="157" spans="1:15" ht="31.5" x14ac:dyDescent="0.2">
      <c r="A157" s="2" t="s">
        <v>193</v>
      </c>
      <c r="B157" s="1" t="s">
        <v>11</v>
      </c>
      <c r="C157" s="78" t="s">
        <v>201</v>
      </c>
      <c r="E157" s="35">
        <f>D158+D159</f>
        <v>26.7</v>
      </c>
      <c r="F157" s="36" t="s">
        <v>34</v>
      </c>
      <c r="G157" s="43"/>
      <c r="H157" s="44"/>
      <c r="I157" s="129">
        <f>G157+H157</f>
        <v>0</v>
      </c>
      <c r="J157" s="46">
        <f>E157*G157</f>
        <v>0</v>
      </c>
      <c r="K157" s="130">
        <f>E157*H157</f>
        <v>0</v>
      </c>
      <c r="L157" s="48">
        <f>I157*E157</f>
        <v>0</v>
      </c>
      <c r="M157" s="72"/>
      <c r="N157" s="67"/>
      <c r="O157" s="67"/>
    </row>
    <row r="158" spans="1:15" x14ac:dyDescent="0.2">
      <c r="C158" s="49" t="s">
        <v>202</v>
      </c>
      <c r="D158" s="34">
        <v>14</v>
      </c>
      <c r="E158" s="35"/>
      <c r="F158" s="36"/>
      <c r="G158" s="50"/>
      <c r="H158" s="50"/>
      <c r="J158" s="50"/>
      <c r="K158" s="50"/>
      <c r="M158" s="72"/>
      <c r="N158" s="67"/>
      <c r="O158" s="67"/>
    </row>
    <row r="159" spans="1:15" x14ac:dyDescent="0.2">
      <c r="C159" s="49" t="s">
        <v>205</v>
      </c>
      <c r="D159" s="34">
        <v>12.7</v>
      </c>
      <c r="E159" s="35"/>
      <c r="F159" s="36"/>
      <c r="G159" s="50"/>
      <c r="H159" s="50"/>
      <c r="J159" s="50"/>
      <c r="K159" s="50"/>
      <c r="M159" s="72"/>
      <c r="N159" s="67"/>
      <c r="O159" s="67"/>
    </row>
    <row r="160" spans="1:15" x14ac:dyDescent="0.2">
      <c r="C160" s="49"/>
      <c r="E160" s="35"/>
      <c r="F160" s="36"/>
      <c r="G160" s="50"/>
      <c r="H160" s="50"/>
      <c r="J160" s="50"/>
      <c r="K160" s="50"/>
      <c r="M160" s="72"/>
      <c r="N160" s="67"/>
      <c r="O160" s="67"/>
    </row>
    <row r="161" spans="1:15" ht="47.25" x14ac:dyDescent="0.2">
      <c r="A161" s="2" t="s">
        <v>194</v>
      </c>
      <c r="B161" s="1" t="s">
        <v>11</v>
      </c>
      <c r="C161" s="78" t="s">
        <v>204</v>
      </c>
      <c r="E161" s="35">
        <v>1</v>
      </c>
      <c r="F161" s="36" t="s">
        <v>197</v>
      </c>
      <c r="G161" s="43"/>
      <c r="H161" s="44"/>
      <c r="I161" s="129">
        <f>G161+H161</f>
        <v>0</v>
      </c>
      <c r="J161" s="46">
        <f>E161*G161</f>
        <v>0</v>
      </c>
      <c r="K161" s="130">
        <f>E161*H161</f>
        <v>0</v>
      </c>
      <c r="L161" s="48">
        <f>I161*E161</f>
        <v>0</v>
      </c>
      <c r="M161" s="72"/>
      <c r="N161" s="67"/>
      <c r="O161" s="67"/>
    </row>
    <row r="162" spans="1:15" x14ac:dyDescent="0.2">
      <c r="C162" s="49" t="s">
        <v>210</v>
      </c>
      <c r="D162" s="34">
        <v>8</v>
      </c>
      <c r="E162" s="35"/>
      <c r="F162" s="36"/>
      <c r="G162" s="50"/>
      <c r="H162" s="50"/>
      <c r="J162" s="50"/>
      <c r="K162" s="50"/>
      <c r="M162" s="72"/>
      <c r="N162" s="67"/>
      <c r="O162" s="67"/>
    </row>
    <row r="163" spans="1:15" x14ac:dyDescent="0.2">
      <c r="C163" s="49" t="s">
        <v>211</v>
      </c>
      <c r="D163" s="34">
        <v>6</v>
      </c>
      <c r="E163" s="35"/>
      <c r="F163" s="36"/>
      <c r="G163" s="50"/>
      <c r="H163" s="50"/>
      <c r="J163" s="50"/>
      <c r="K163" s="50"/>
      <c r="M163" s="72"/>
      <c r="N163" s="67"/>
      <c r="O163" s="67"/>
    </row>
    <row r="164" spans="1:15" x14ac:dyDescent="0.2">
      <c r="C164" s="49" t="s">
        <v>212</v>
      </c>
      <c r="D164" s="34">
        <v>8</v>
      </c>
      <c r="E164" s="35"/>
      <c r="F164" s="36"/>
      <c r="G164" s="50"/>
      <c r="H164" s="50"/>
      <c r="J164" s="50"/>
      <c r="K164" s="50"/>
      <c r="M164" s="72"/>
      <c r="N164" s="67"/>
      <c r="O164" s="67"/>
    </row>
    <row r="165" spans="1:15" x14ac:dyDescent="0.2">
      <c r="C165" s="49"/>
      <c r="E165" s="35"/>
      <c r="F165" s="36"/>
      <c r="G165" s="50"/>
      <c r="H165" s="50"/>
      <c r="J165" s="50"/>
      <c r="K165" s="50"/>
      <c r="M165" s="72"/>
      <c r="N165" s="67"/>
      <c r="O165" s="67"/>
    </row>
    <row r="166" spans="1:15" ht="31.5" x14ac:dyDescent="0.2">
      <c r="A166" s="2" t="s">
        <v>195</v>
      </c>
      <c r="B166" s="1" t="s">
        <v>11</v>
      </c>
      <c r="C166" s="78" t="s">
        <v>208</v>
      </c>
      <c r="E166" s="35">
        <v>1</v>
      </c>
      <c r="F166" s="36" t="s">
        <v>197</v>
      </c>
      <c r="G166" s="43"/>
      <c r="H166" s="44"/>
      <c r="I166" s="129">
        <f>G166+H166</f>
        <v>0</v>
      </c>
      <c r="J166" s="46">
        <f>E166*G166</f>
        <v>0</v>
      </c>
      <c r="K166" s="130">
        <f>E166*H166</f>
        <v>0</v>
      </c>
      <c r="L166" s="48">
        <f>I166*E166</f>
        <v>0</v>
      </c>
      <c r="M166" s="72"/>
      <c r="N166" s="67"/>
      <c r="O166" s="67"/>
    </row>
    <row r="167" spans="1:15" x14ac:dyDescent="0.2">
      <c r="C167" s="49" t="s">
        <v>209</v>
      </c>
      <c r="D167" s="34">
        <v>3</v>
      </c>
      <c r="E167" s="35"/>
      <c r="F167" s="36"/>
      <c r="G167" s="50"/>
      <c r="H167" s="50"/>
      <c r="J167" s="50"/>
      <c r="K167" s="50"/>
      <c r="M167" s="72"/>
      <c r="N167" s="67"/>
      <c r="O167" s="67"/>
    </row>
    <row r="168" spans="1:15" x14ac:dyDescent="0.2">
      <c r="C168" s="49" t="s">
        <v>213</v>
      </c>
      <c r="D168" s="34">
        <v>6</v>
      </c>
      <c r="E168" s="35"/>
      <c r="F168" s="36"/>
      <c r="G168" s="50"/>
      <c r="H168" s="50"/>
      <c r="J168" s="50"/>
      <c r="K168" s="50"/>
      <c r="M168" s="72"/>
      <c r="N168" s="67"/>
      <c r="O168" s="67"/>
    </row>
    <row r="169" spans="1:15" x14ac:dyDescent="0.2">
      <c r="C169" s="49" t="s">
        <v>207</v>
      </c>
      <c r="D169" s="34">
        <v>4</v>
      </c>
      <c r="E169" s="35"/>
      <c r="F169" s="36"/>
      <c r="G169" s="50"/>
      <c r="H169" s="50"/>
      <c r="J169" s="50"/>
      <c r="K169" s="50"/>
      <c r="M169" s="72"/>
      <c r="N169" s="67"/>
      <c r="O169" s="67"/>
    </row>
    <row r="170" spans="1:15" x14ac:dyDescent="0.2">
      <c r="C170" s="49"/>
      <c r="E170" s="35"/>
      <c r="F170" s="36"/>
      <c r="G170" s="50"/>
      <c r="H170" s="50"/>
      <c r="J170" s="50"/>
      <c r="K170" s="50"/>
      <c r="M170" s="72"/>
      <c r="N170" s="67"/>
      <c r="O170" s="67"/>
    </row>
    <row r="171" spans="1:15" ht="16.5" x14ac:dyDescent="0.2">
      <c r="A171" s="2" t="s">
        <v>214</v>
      </c>
      <c r="B171" s="1" t="s">
        <v>11</v>
      </c>
      <c r="C171" s="232" t="s">
        <v>215</v>
      </c>
      <c r="D171" s="34">
        <v>4</v>
      </c>
      <c r="E171" s="35">
        <v>4</v>
      </c>
      <c r="F171" s="36" t="s">
        <v>15</v>
      </c>
      <c r="G171" s="43"/>
      <c r="H171" s="44"/>
      <c r="I171" s="129">
        <v>0</v>
      </c>
      <c r="J171" s="46">
        <v>0</v>
      </c>
      <c r="K171" s="130">
        <v>0</v>
      </c>
      <c r="L171" s="48">
        <v>0</v>
      </c>
      <c r="M171" s="72"/>
      <c r="N171" s="67"/>
      <c r="O171" s="67"/>
    </row>
    <row r="172" spans="1:15" ht="16.5" x14ac:dyDescent="0.2">
      <c r="A172" s="2" t="s">
        <v>196</v>
      </c>
      <c r="B172" s="1" t="s">
        <v>11</v>
      </c>
      <c r="C172" s="78" t="s">
        <v>129</v>
      </c>
      <c r="E172" s="35">
        <v>10</v>
      </c>
      <c r="F172" s="36" t="s">
        <v>15</v>
      </c>
      <c r="G172" s="43"/>
      <c r="H172" s="44"/>
      <c r="I172" s="129">
        <f>SUM(G172:H172)</f>
        <v>0</v>
      </c>
      <c r="J172" s="46">
        <f>E172*G172</f>
        <v>0</v>
      </c>
      <c r="K172" s="130">
        <f>E172*H172</f>
        <v>0</v>
      </c>
      <c r="L172" s="48">
        <f>I172*E172</f>
        <v>0</v>
      </c>
      <c r="M172" s="72"/>
      <c r="N172" s="67"/>
      <c r="O172" s="67"/>
    </row>
    <row r="173" spans="1:15" ht="16.5" x14ac:dyDescent="0.2">
      <c r="C173" s="78"/>
      <c r="E173" s="35"/>
      <c r="F173" s="36"/>
      <c r="G173" s="51"/>
      <c r="H173" s="52"/>
      <c r="I173" s="131"/>
      <c r="J173" s="54"/>
      <c r="K173" s="132"/>
      <c r="L173" s="56"/>
      <c r="M173" s="72"/>
      <c r="N173" s="67"/>
      <c r="O173" s="67"/>
    </row>
    <row r="174" spans="1:15" ht="16.5" x14ac:dyDescent="0.2">
      <c r="A174" s="2">
        <v>47</v>
      </c>
      <c r="B174" s="1" t="s">
        <v>11</v>
      </c>
      <c r="C174" s="78" t="s">
        <v>192</v>
      </c>
      <c r="E174" s="35">
        <v>1</v>
      </c>
      <c r="F174" s="36" t="s">
        <v>197</v>
      </c>
      <c r="G174" s="43"/>
      <c r="H174" s="44"/>
      <c r="I174" s="129">
        <f>SUM(G174:H174)</f>
        <v>0</v>
      </c>
      <c r="J174" s="46">
        <f>E174*G174</f>
        <v>0</v>
      </c>
      <c r="K174" s="130">
        <f>E174*H174</f>
        <v>0</v>
      </c>
      <c r="L174" s="48">
        <f>I174*E174</f>
        <v>0</v>
      </c>
      <c r="M174" s="72"/>
      <c r="N174" s="67"/>
      <c r="O174" s="67"/>
    </row>
    <row r="175" spans="1:15" ht="16.5" x14ac:dyDescent="0.2">
      <c r="C175" s="78"/>
      <c r="E175" s="35"/>
      <c r="F175" s="36"/>
      <c r="G175" s="51"/>
      <c r="H175" s="52"/>
      <c r="I175" s="131"/>
      <c r="J175" s="54"/>
      <c r="K175" s="132"/>
      <c r="L175" s="56"/>
      <c r="M175" s="72"/>
      <c r="N175" s="67"/>
      <c r="O175" s="67"/>
    </row>
    <row r="176" spans="1:15" ht="16.5" x14ac:dyDescent="0.3">
      <c r="A176" s="2" t="s">
        <v>206</v>
      </c>
      <c r="B176" s="147" t="s">
        <v>11</v>
      </c>
      <c r="C176" s="198" t="s">
        <v>122</v>
      </c>
      <c r="D176" s="203"/>
      <c r="E176" s="161">
        <v>1</v>
      </c>
      <c r="F176" s="36" t="s">
        <v>197</v>
      </c>
      <c r="G176" s="163"/>
      <c r="H176" s="164"/>
      <c r="I176" s="165">
        <f>SUM(G176:H176)</f>
        <v>0</v>
      </c>
      <c r="J176" s="166">
        <f>E176*G176</f>
        <v>0</v>
      </c>
      <c r="K176" s="167">
        <f>E176*H176</f>
        <v>0</v>
      </c>
      <c r="L176" s="168">
        <f>I176*E176</f>
        <v>0</v>
      </c>
      <c r="M176" s="72"/>
      <c r="N176" s="67"/>
      <c r="O176" s="67"/>
    </row>
    <row r="177" spans="1:17" ht="16.5" x14ac:dyDescent="0.2">
      <c r="C177" s="78"/>
      <c r="E177" s="35"/>
      <c r="F177" s="36"/>
      <c r="G177" s="51"/>
      <c r="H177" s="52"/>
      <c r="I177" s="131"/>
      <c r="J177" s="54"/>
      <c r="K177" s="132"/>
      <c r="L177" s="56"/>
      <c r="M177" s="72"/>
      <c r="N177" s="67"/>
      <c r="O177" s="67"/>
    </row>
    <row r="178" spans="1:17" ht="16.5" x14ac:dyDescent="0.3">
      <c r="A178" s="2" t="s">
        <v>216</v>
      </c>
      <c r="B178" s="147" t="s">
        <v>11</v>
      </c>
      <c r="C178" s="198" t="s">
        <v>123</v>
      </c>
      <c r="D178" s="203"/>
      <c r="E178" s="161">
        <v>1</v>
      </c>
      <c r="F178" s="36" t="s">
        <v>197</v>
      </c>
      <c r="G178" s="163"/>
      <c r="H178" s="164"/>
      <c r="I178" s="165">
        <f>SUM(G178:H178)</f>
        <v>0</v>
      </c>
      <c r="J178" s="166">
        <f>E178*G178</f>
        <v>0</v>
      </c>
      <c r="K178" s="167">
        <f>E178*H178</f>
        <v>0</v>
      </c>
      <c r="L178" s="168">
        <f>I178*E178</f>
        <v>0</v>
      </c>
      <c r="M178" s="72"/>
      <c r="N178" s="67"/>
      <c r="O178" s="67"/>
    </row>
    <row r="179" spans="1:17" ht="17.25" thickBot="1" x14ac:dyDescent="0.25">
      <c r="C179" s="33"/>
      <c r="G179" s="51"/>
      <c r="H179" s="52"/>
      <c r="I179" s="131"/>
      <c r="J179" s="54"/>
      <c r="K179" s="132"/>
      <c r="L179" s="56"/>
      <c r="M179" s="72"/>
      <c r="N179" s="67"/>
      <c r="O179" s="67"/>
    </row>
    <row r="180" spans="1:17" ht="17.25" thickBot="1" x14ac:dyDescent="0.25">
      <c r="E180" s="134"/>
      <c r="F180" s="236" t="s">
        <v>28</v>
      </c>
      <c r="G180" s="236"/>
      <c r="H180" s="236"/>
      <c r="I180" s="236"/>
      <c r="J180" s="236"/>
      <c r="K180" s="237"/>
      <c r="L180" s="135">
        <f>SUM(L15:L178)</f>
        <v>0</v>
      </c>
    </row>
    <row r="181" spans="1:17" ht="17.25" thickBot="1" x14ac:dyDescent="0.25">
      <c r="E181" s="134"/>
      <c r="F181" s="136"/>
      <c r="G181" s="238" t="s">
        <v>19</v>
      </c>
      <c r="H181" s="238"/>
      <c r="I181" s="238"/>
      <c r="J181" s="238"/>
      <c r="K181" s="238"/>
      <c r="L181" s="137">
        <f>L180*0.27</f>
        <v>0</v>
      </c>
    </row>
    <row r="182" spans="1:17" ht="18" thickTop="1" thickBot="1" x14ac:dyDescent="0.25">
      <c r="E182" s="134"/>
      <c r="F182" s="138"/>
      <c r="G182" s="239" t="s">
        <v>20</v>
      </c>
      <c r="H182" s="239"/>
      <c r="I182" s="239"/>
      <c r="J182" s="239"/>
      <c r="K182" s="240"/>
      <c r="L182" s="139">
        <f>SUM(L180:L181)</f>
        <v>0</v>
      </c>
    </row>
    <row r="183" spans="1:17" x14ac:dyDescent="0.2">
      <c r="E183" s="134"/>
      <c r="F183" s="134"/>
      <c r="G183" s="140"/>
      <c r="H183" s="140"/>
      <c r="J183" s="140"/>
      <c r="K183" s="140"/>
      <c r="L183" s="69"/>
    </row>
    <row r="184" spans="1:17" x14ac:dyDescent="0.2">
      <c r="D184" s="235"/>
      <c r="E184" s="235"/>
      <c r="F184" s="134"/>
      <c r="G184" s="140"/>
      <c r="H184" s="140"/>
      <c r="J184" s="140"/>
      <c r="K184" s="140"/>
      <c r="L184" s="69"/>
    </row>
    <row r="185" spans="1:17" x14ac:dyDescent="0.2">
      <c r="E185" s="67"/>
      <c r="F185" s="134"/>
      <c r="G185" s="140"/>
      <c r="H185" s="140"/>
      <c r="J185" s="140"/>
      <c r="K185" s="140"/>
      <c r="L185" s="140"/>
    </row>
    <row r="186" spans="1:17" x14ac:dyDescent="0.2">
      <c r="E186" s="134"/>
      <c r="F186" s="134"/>
      <c r="G186" s="140"/>
      <c r="H186" s="140"/>
      <c r="J186" s="140"/>
      <c r="K186" s="140"/>
      <c r="L186" s="140"/>
    </row>
    <row r="187" spans="1:17" x14ac:dyDescent="0.2">
      <c r="E187" s="134"/>
      <c r="F187" s="134"/>
      <c r="G187" s="140"/>
      <c r="H187" s="140"/>
      <c r="J187" s="140"/>
      <c r="K187" s="140"/>
      <c r="L187" s="69"/>
    </row>
    <row r="188" spans="1:17" x14ac:dyDescent="0.2">
      <c r="E188" s="134"/>
      <c r="F188" s="134"/>
      <c r="G188" s="140"/>
      <c r="H188" s="140"/>
      <c r="J188" s="140"/>
      <c r="K188" s="140"/>
      <c r="L188" s="69"/>
    </row>
    <row r="189" spans="1:17" x14ac:dyDescent="0.2">
      <c r="E189" s="134"/>
      <c r="F189" s="134"/>
      <c r="G189" s="140"/>
      <c r="H189" s="140"/>
      <c r="J189" s="140"/>
      <c r="K189" s="140"/>
      <c r="L189" s="69"/>
    </row>
    <row r="190" spans="1:17" x14ac:dyDescent="0.2">
      <c r="K190" s="141"/>
      <c r="M190" s="142"/>
      <c r="N190" s="142"/>
      <c r="O190" s="142"/>
      <c r="P190" s="142"/>
      <c r="Q190" s="142"/>
    </row>
  </sheetData>
  <mergeCells count="7">
    <mergeCell ref="A1:L1"/>
    <mergeCell ref="A2:L2"/>
    <mergeCell ref="A3:L3"/>
    <mergeCell ref="D184:E184"/>
    <mergeCell ref="F180:K180"/>
    <mergeCell ref="G181:K181"/>
    <mergeCell ref="G182:K182"/>
  </mergeCells>
  <phoneticPr fontId="0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68" orientation="landscape" r:id="rId1"/>
  <headerFooter>
    <oddFooter>&amp;C&amp;11&amp;P/&amp;N</oddFooter>
  </headerFooter>
  <ignoredErrors>
    <ignoredError sqref="B33 B72 B75" twoDigitTextYear="1"/>
    <ignoredError sqref="B26 B70 B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ÁRAZATLAN</vt:lpstr>
      <vt:lpstr>ÁRAZATLAN!Nyomtatási_cím</vt:lpstr>
      <vt:lpstr>ÁRAZATLAN!Nyomtatási_terület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Bazsa</dc:creator>
  <cp:lastModifiedBy>win7</cp:lastModifiedBy>
  <cp:lastPrinted>2017-11-08T14:42:50Z</cp:lastPrinted>
  <dcterms:created xsi:type="dcterms:W3CDTF">2008-09-03T13:36:12Z</dcterms:created>
  <dcterms:modified xsi:type="dcterms:W3CDTF">2017-11-20T11:02:09Z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1036469595</vt:i4>
  </property>
  <property fmtid="{D5CDD505-2E9C-101B-9397-08002B2CF9AE}" pid="3" name="_EmailSubject">
    <vt:lpwstr>BARACS MŰTÁRGY MENNYISÉG</vt:lpwstr>
  </property>
  <property fmtid="{D5CDD505-2E9C-101B-9397-08002B2CF9AE}" pid="4" name="_AuthorEmail">
    <vt:lpwstr>gyori.eniko@staticplan.hu</vt:lpwstr>
  </property>
  <property fmtid="{D5CDD505-2E9C-101B-9397-08002B2CF9AE}" pid="5" name="_AuthorEmailDisplayName">
    <vt:lpwstr>Győri Enikő</vt:lpwstr>
  </property>
  <property fmtid="{D5CDD505-2E9C-101B-9397-08002B2CF9AE}" pid="6" name="_ReviewingToolsShownOnce">
    <vt:lpwstr/>
  </property>
</Properties>
</file>